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540" windowWidth="12510" windowHeight="6030" tabRatio="904" firstSheet="41" activeTab="64"/>
  </bookViews>
  <sheets>
    <sheet name="1" sheetId="1" r:id="rId1"/>
    <sheet name="2" sheetId="2" r:id="rId2"/>
    <sheet name="ج 3 لكل القطاعات" sheetId="3" state="hidden" r:id="rId3"/>
    <sheet name="تابع ج 3 لكل القطاعات" sheetId="18" state="hidden" r:id="rId4"/>
    <sheet name="3" sheetId="120" r:id="rId5"/>
    <sheet name="ت3 " sheetId="121" r:id="rId6"/>
    <sheet name="4" sheetId="24" r:id="rId7"/>
    <sheet name="ت4" sheetId="54" r:id="rId8"/>
    <sheet name="5" sheetId="95" r:id="rId9"/>
    <sheet name="ج 3 قطاع عام" sheetId="25" state="hidden" r:id="rId10"/>
    <sheet name="ج 3 قطاع مختلط" sheetId="26" state="hidden" r:id="rId11"/>
    <sheet name="ت5" sheetId="96" r:id="rId12"/>
    <sheet name="6" sheetId="4" r:id="rId13"/>
    <sheet name="7" sheetId="5" r:id="rId14"/>
    <sheet name="6 لكل القطاعات" sheetId="6" state="hidden" r:id="rId15"/>
    <sheet name="تابع جدول 6 لكل القطاعات" sheetId="7" state="hidden" r:id="rId16"/>
    <sheet name="8" sheetId="27" r:id="rId17"/>
    <sheet name="ت 8" sheetId="55" r:id="rId18"/>
    <sheet name="6 للقطاع العام" sheetId="28" state="hidden" r:id="rId19"/>
    <sheet name="ورقة3" sheetId="57" state="hidden" r:id="rId20"/>
    <sheet name=" قطاع غام 6" sheetId="61" state="hidden" r:id="rId21"/>
    <sheet name="6 للقطاع المختلط" sheetId="29" state="hidden" r:id="rId22"/>
    <sheet name="7 لكل القطاعات" sheetId="8" state="hidden" r:id="rId23"/>
    <sheet name="9" sheetId="30" r:id="rId24"/>
    <sheet name="ت9" sheetId="23" r:id="rId25"/>
    <sheet name="تابع جدول 7 للقطاع الحكومي" sheetId="56" state="hidden" r:id="rId26"/>
    <sheet name="7 للقطاع العام" sheetId="31" state="hidden" r:id="rId27"/>
    <sheet name="7 للقطاع المختلط" sheetId="32" state="hidden" r:id="rId28"/>
    <sheet name="8 لكل القطاعات" sheetId="10" state="hidden" r:id="rId29"/>
    <sheet name="10" sheetId="62" r:id="rId30"/>
    <sheet name="ت10 " sheetId="63" r:id="rId31"/>
    <sheet name="8 القطاع الحكومي" sheetId="33" state="hidden" r:id="rId32"/>
    <sheet name="8 القطاع العام" sheetId="35" state="hidden" r:id="rId33"/>
    <sheet name="8 القطاع المختلط" sheetId="34" state="hidden" r:id="rId34"/>
    <sheet name="جدول 9 للقطاع الحكومي" sheetId="36" state="hidden" r:id="rId35"/>
    <sheet name="تابع ج 9 للقطاع الحكومي" sheetId="39" state="hidden" r:id="rId36"/>
    <sheet name="جدول 9 للقطاع العام" sheetId="37" state="hidden" r:id="rId37"/>
    <sheet name="تابع ج 9 للقطاع العام" sheetId="40" state="hidden" r:id="rId38"/>
    <sheet name="جدول 9 للقطاع المختلط" sheetId="38" state="hidden" r:id="rId39"/>
    <sheet name="ج 10 لكل القطاعات" sheetId="15" state="hidden" r:id="rId40"/>
    <sheet name="تابع جدول 10 لكل القطاعات" sheetId="22" state="hidden" r:id="rId41"/>
    <sheet name="معدات 11" sheetId="122" r:id="rId42"/>
    <sheet name="ت معدات 11" sheetId="123" r:id="rId43"/>
    <sheet name="12" sheetId="48" r:id="rId44"/>
    <sheet name="ت12" sheetId="51" r:id="rId45"/>
    <sheet name="ج 10 للقطاع العام" sheetId="43" state="hidden" r:id="rId46"/>
    <sheet name="ج 10  للقطاع المختلط" sheetId="44" state="hidden" r:id="rId47"/>
    <sheet name="تابع ج 10" sheetId="17" state="hidden" r:id="rId48"/>
    <sheet name=" جدول 11 لكل القطاعات" sheetId="19" state="hidden" r:id="rId49"/>
    <sheet name="ورقة1" sheetId="20" state="hidden" r:id="rId50"/>
    <sheet name="تابع ج 11 لكل القطاعات" sheetId="21" state="hidden" r:id="rId51"/>
    <sheet name="13" sheetId="65" r:id="rId52"/>
    <sheet name="ت 1 13" sheetId="66" r:id="rId53"/>
    <sheet name="ت 2 13" sheetId="103" r:id="rId54"/>
    <sheet name="ت3 13" sheetId="72" r:id="rId55"/>
    <sheet name="ت 4 13" sheetId="104" r:id="rId56"/>
    <sheet name="ت 5 13" sheetId="105" r:id="rId57"/>
    <sheet name="ت 6 13" sheetId="112" r:id="rId58"/>
    <sheet name="14" sheetId="64" r:id="rId59"/>
    <sheet name="ت 1 14" sheetId="106" r:id="rId60"/>
    <sheet name="ت 2 14" sheetId="107" r:id="rId61"/>
    <sheet name="ت 3 14" sheetId="108" r:id="rId62"/>
    <sheet name="ت 4 14" sheetId="109" r:id="rId63"/>
    <sheet name="ت 5 14" sheetId="110" r:id="rId64"/>
    <sheet name="ت 6 14" sheetId="111" r:id="rId65"/>
    <sheet name="ورقة10" sheetId="69" state="hidden" r:id="rId66"/>
    <sheet name=" جدول 11للقطاع العام" sheetId="49" state="hidden" r:id="rId67"/>
    <sheet name=" جدول 11 للقطاع المختلط" sheetId="50" state="hidden" r:id="rId68"/>
    <sheet name="ورقة4" sheetId="16" state="hidden" r:id="rId69"/>
  </sheets>
  <definedNames>
    <definedName name="_xlnm._FilterDatabase" localSheetId="58" hidden="1">'14'!#REF!</definedName>
    <definedName name="_xlnm._FilterDatabase" localSheetId="40" hidden="1">'تابع جدول 10 لكل القطاعات'!$A$1:$E$55</definedName>
    <definedName name="_xlnm.Print_Area" localSheetId="0">'1'!$A$1:$F$15</definedName>
    <definedName name="_xlnm.Print_Area" localSheetId="29">'10'!$A$1:$Z$50</definedName>
    <definedName name="_xlnm.Print_Area" localSheetId="43">'12'!$A$1:$L$33</definedName>
    <definedName name="_xlnm.Print_Area" localSheetId="51">'13'!$A$1:$I$55</definedName>
    <definedName name="_xlnm.Print_Area" localSheetId="58">'14'!$A$1:$M$79</definedName>
    <definedName name="_xlnm.Print_Area" localSheetId="1">'2'!$A$1:$O$61</definedName>
    <definedName name="_xlnm.Print_Area" localSheetId="4">'3'!$A$1:$T$34</definedName>
    <definedName name="_xlnm.Print_Area" localSheetId="6">'4'!$A$1:$S$34</definedName>
    <definedName name="_xlnm.Print_Area" localSheetId="12">'6'!$A$1:$V$40</definedName>
    <definedName name="_xlnm.Print_Area" localSheetId="13">'7'!$A$1:$J$54</definedName>
    <definedName name="_xlnm.Print_Area" localSheetId="22">'7 لكل القطاعات'!$A$1:$M$27</definedName>
    <definedName name="_xlnm.Print_Area" localSheetId="26">'7 للقطاع العام'!$A$1:$M$12</definedName>
    <definedName name="_xlnm.Print_Area" localSheetId="27">'7 للقطاع المختلط'!$A$1:$M$6</definedName>
    <definedName name="_xlnm.Print_Area" localSheetId="16">'8'!$B$1:$K$34</definedName>
    <definedName name="_xlnm.Print_Area" localSheetId="31">'8 القطاع الحكومي'!$A$1:$Q$34</definedName>
    <definedName name="_xlnm.Print_Area" localSheetId="32">'8 القطاع العام'!$A$1:$O$10</definedName>
    <definedName name="_xlnm.Print_Area" localSheetId="33">'8 القطاع المختلط'!$A$1:$B$5</definedName>
    <definedName name="_xlnm.Print_Area" localSheetId="28">'8 لكل القطاعات'!$A$1:$Q$34</definedName>
    <definedName name="_xlnm.Print_Area" localSheetId="23">'9'!$A$1:$W$35</definedName>
    <definedName name="_xlnm.Print_Area" localSheetId="52">'ت 1 13'!$A$1:$M$51</definedName>
    <definedName name="_xlnm.Print_Area" localSheetId="59">'ت 1 14'!$A$1:$M$78</definedName>
    <definedName name="_xlnm.Print_Area" localSheetId="53">'ت 2 13'!$A$1:$M$46</definedName>
    <definedName name="_xlnm.Print_Area" localSheetId="60">'ت 2 14'!$A$1:$M$70</definedName>
    <definedName name="_xlnm.Print_Area" localSheetId="61">'ت 3 14'!$A$1:$M$70</definedName>
    <definedName name="_xlnm.Print_Area" localSheetId="55">'ت 4 13'!$A$1:$I$56</definedName>
    <definedName name="_xlnm.Print_Area" localSheetId="62">'ت 4 14'!$A$1:$N$78</definedName>
    <definedName name="_xlnm.Print_Area" localSheetId="56">'ت 5 13'!$A$1:$L$51</definedName>
    <definedName name="_xlnm.Print_Area" localSheetId="63">'ت 5 14'!$A$1:$M$63</definedName>
    <definedName name="_xlnm.Print_Area" localSheetId="57">'ت 6 13'!$A$1:$J$26</definedName>
    <definedName name="_xlnm.Print_Area" localSheetId="64">'ت 6 14'!$A$1:$O$79</definedName>
    <definedName name="_xlnm.Print_Area" localSheetId="17">'ت 8'!$A$1:$L$44</definedName>
    <definedName name="_xlnm.Print_Area" localSheetId="42">'ت معدات 11'!$A$1:$AB$55</definedName>
    <definedName name="_xlnm.Print_Area" localSheetId="30">'ت10 '!$A$1:$W$50</definedName>
    <definedName name="_xlnm.Print_Area" localSheetId="44">ت12!$A$1:$N$43</definedName>
    <definedName name="_xlnm.Print_Area" localSheetId="5">'ت3 '!$A$1:$S$31</definedName>
    <definedName name="_xlnm.Print_Area" localSheetId="54">'ت3 13'!$A$1:$L$61</definedName>
    <definedName name="_xlnm.Print_Area" localSheetId="7">ت4!$A$1:$S$45</definedName>
    <definedName name="_xlnm.Print_Area" localSheetId="11">ت5!$A$1:$X$53</definedName>
    <definedName name="_xlnm.Print_Area" localSheetId="24">ت9!$A$1:$Y$46</definedName>
    <definedName name="_xlnm.Print_Area" localSheetId="35">'تابع ج 9 للقطاع الحكومي'!$A$1:$X$5</definedName>
    <definedName name="_xlnm.Print_Area" localSheetId="37">'تابع ج 9 للقطاع العام'!$A$1:$N$14</definedName>
    <definedName name="_xlnm.Print_Area" localSheetId="15">'تابع جدول 6 لكل القطاعات'!$A$1:$J$26</definedName>
    <definedName name="_xlnm.Print_Area" localSheetId="46">'ج 10  للقطاع المختلط'!$A$1:$E$5</definedName>
    <definedName name="_xlnm.Print_Area" localSheetId="39">'ج 10 لكل القطاعات'!$A$1:$E$30</definedName>
    <definedName name="_xlnm.Print_Area" localSheetId="45">'ج 10 للقطاع العام'!$A$1:$E$12</definedName>
    <definedName name="_xlnm.Print_Area" localSheetId="9">'ج 3 قطاع عام'!$A$1:$P$14</definedName>
    <definedName name="_xlnm.Print_Area" localSheetId="10">'ج 3 قطاع مختلط'!$A$1:$P$7</definedName>
    <definedName name="_xlnm.Print_Area" localSheetId="2">'ج 3 لكل القطاعات'!$A$1:$P$32</definedName>
    <definedName name="_xlnm.Print_Area" localSheetId="34">'جدول 9 للقطاع الحكومي'!$A$1:$Q$22</definedName>
    <definedName name="_xlnm.Print_Area" localSheetId="36">'جدول 9 للقطاع العام'!$A$1:$Q$15</definedName>
    <definedName name="_xlnm.Print_Area" localSheetId="38">'جدول 9 للقطاع المختلط'!$A$1:$D$6</definedName>
    <definedName name="_xlnm.Print_Area" localSheetId="41">'معدات 11'!$A$1:$AA$54</definedName>
  </definedNames>
  <calcPr calcId="144525"/>
  <fileRecoveryPr autoRecover="0"/>
</workbook>
</file>

<file path=xl/calcChain.xml><?xml version="1.0" encoding="utf-8"?>
<calcChain xmlns="http://schemas.openxmlformats.org/spreadsheetml/2006/main">
  <c r="G63" i="110" l="1"/>
  <c r="G62" i="110"/>
  <c r="G61" i="110"/>
  <c r="G60" i="110"/>
  <c r="G59" i="110"/>
  <c r="G58" i="110"/>
  <c r="G57" i="110"/>
  <c r="G56" i="110"/>
  <c r="G55" i="110"/>
  <c r="G54" i="110"/>
  <c r="G53" i="110"/>
  <c r="G52" i="110"/>
  <c r="G51" i="110"/>
  <c r="G50" i="110"/>
  <c r="G49" i="110"/>
  <c r="G48" i="110"/>
  <c r="G47" i="110"/>
  <c r="G46" i="110"/>
  <c r="G45" i="110"/>
  <c r="G44" i="110"/>
  <c r="G43" i="110"/>
  <c r="G42" i="110"/>
  <c r="G41" i="110"/>
  <c r="G40" i="110"/>
  <c r="G39" i="110"/>
  <c r="G38" i="110"/>
  <c r="G37" i="110"/>
  <c r="G36" i="110"/>
  <c r="G35" i="110"/>
  <c r="G34" i="110"/>
  <c r="G33" i="110"/>
  <c r="G32" i="110"/>
  <c r="G30" i="110"/>
  <c r="G29" i="110"/>
  <c r="G28" i="110"/>
  <c r="G27" i="110"/>
  <c r="G26" i="110"/>
  <c r="G25" i="110"/>
  <c r="G24" i="110"/>
  <c r="G23" i="110"/>
  <c r="G22" i="110"/>
  <c r="G21" i="110"/>
  <c r="G20" i="110"/>
  <c r="G19" i="110"/>
  <c r="G18" i="110"/>
  <c r="G17" i="110"/>
  <c r="G16" i="110"/>
  <c r="G15" i="110"/>
  <c r="G14" i="110"/>
  <c r="G13" i="110"/>
  <c r="G12" i="110"/>
  <c r="G11" i="110"/>
  <c r="G10" i="110"/>
  <c r="G9" i="110"/>
  <c r="G8" i="110"/>
  <c r="G7" i="110"/>
  <c r="G78" i="109"/>
  <c r="G77" i="109"/>
  <c r="G76" i="109"/>
  <c r="G75" i="109"/>
  <c r="G74" i="109"/>
  <c r="G73" i="109"/>
  <c r="G72" i="109"/>
  <c r="G71" i="109"/>
  <c r="G70" i="109"/>
  <c r="G69" i="109"/>
  <c r="G68" i="109"/>
  <c r="G67" i="109"/>
  <c r="G66" i="109"/>
  <c r="G65" i="109"/>
  <c r="G64" i="109"/>
  <c r="G63" i="109"/>
  <c r="G62" i="109"/>
  <c r="G61" i="109"/>
  <c r="G60" i="109"/>
  <c r="G59" i="109"/>
  <c r="G58" i="109"/>
  <c r="G57" i="109"/>
  <c r="G56" i="109"/>
  <c r="G55" i="109"/>
  <c r="G54" i="109"/>
  <c r="G53" i="109"/>
  <c r="G52" i="109"/>
  <c r="G51" i="109"/>
  <c r="G50" i="109"/>
  <c r="G49" i="109"/>
  <c r="G48" i="109"/>
  <c r="G47" i="109"/>
  <c r="G46" i="109"/>
  <c r="G45" i="109"/>
  <c r="G44" i="109"/>
  <c r="G43" i="109"/>
  <c r="G42" i="109"/>
  <c r="G41" i="109"/>
  <c r="G40" i="109"/>
  <c r="G39" i="109"/>
  <c r="G38" i="109"/>
  <c r="G37" i="109"/>
  <c r="G36" i="109"/>
  <c r="G35" i="109"/>
  <c r="G34" i="109"/>
  <c r="G33" i="109"/>
  <c r="G32" i="109"/>
  <c r="G31" i="109"/>
  <c r="G30" i="109"/>
  <c r="G29" i="109"/>
  <c r="G28" i="109"/>
  <c r="G27" i="109"/>
  <c r="G26" i="109"/>
  <c r="G25" i="109"/>
  <c r="G24" i="109"/>
  <c r="G23" i="109"/>
  <c r="G22" i="109"/>
  <c r="G21" i="109"/>
  <c r="G20" i="109"/>
  <c r="G19" i="109"/>
  <c r="G18" i="109"/>
  <c r="G17" i="109"/>
  <c r="G16" i="109"/>
  <c r="G15" i="109"/>
  <c r="G14" i="109"/>
  <c r="G13" i="109"/>
  <c r="G12" i="109"/>
  <c r="G11" i="109"/>
  <c r="G10" i="109"/>
  <c r="G9" i="109"/>
  <c r="G8" i="109"/>
  <c r="G7" i="109"/>
  <c r="G70" i="108"/>
  <c r="G69" i="108"/>
  <c r="G68" i="108"/>
  <c r="G67" i="108"/>
  <c r="G66" i="108"/>
  <c r="G65" i="108"/>
  <c r="G64" i="108"/>
  <c r="G63" i="108"/>
  <c r="G62" i="108"/>
  <c r="G61" i="108"/>
  <c r="G60" i="108"/>
  <c r="G59" i="108"/>
  <c r="G58" i="108"/>
  <c r="G57" i="108"/>
  <c r="G56" i="108"/>
  <c r="G55" i="108"/>
  <c r="D54" i="123" l="1"/>
  <c r="E54" i="123"/>
  <c r="F54" i="123"/>
  <c r="G54" i="123"/>
  <c r="H54" i="123"/>
  <c r="I54" i="123"/>
  <c r="J54" i="123"/>
  <c r="K54" i="123"/>
  <c r="L54" i="123"/>
  <c r="M54" i="123"/>
  <c r="N54" i="123"/>
  <c r="O54" i="123"/>
  <c r="P54" i="123"/>
  <c r="Q54" i="123"/>
  <c r="R54" i="123"/>
  <c r="S54" i="123"/>
  <c r="T54" i="123"/>
  <c r="U54" i="123"/>
  <c r="V54" i="123"/>
  <c r="W54" i="123"/>
  <c r="X54" i="123"/>
  <c r="Y54" i="123"/>
  <c r="C54" i="123"/>
  <c r="Z53" i="123"/>
  <c r="Z52" i="123"/>
  <c r="Z52" i="122"/>
  <c r="Z51" i="122"/>
  <c r="Y53" i="122"/>
  <c r="D53" i="122"/>
  <c r="E53" i="122"/>
  <c r="F53" i="122"/>
  <c r="G53" i="122"/>
  <c r="H53" i="122"/>
  <c r="H54" i="122" s="1"/>
  <c r="I53" i="122"/>
  <c r="J53" i="122"/>
  <c r="K53" i="122"/>
  <c r="L53" i="122"/>
  <c r="M53" i="122"/>
  <c r="N53" i="122"/>
  <c r="O53" i="122"/>
  <c r="P53" i="122"/>
  <c r="Q53" i="122"/>
  <c r="R53" i="122"/>
  <c r="S53" i="122"/>
  <c r="T53" i="122"/>
  <c r="U53" i="122"/>
  <c r="V53" i="122"/>
  <c r="W53" i="122"/>
  <c r="X53" i="122"/>
  <c r="X54" i="122" s="1"/>
  <c r="C53" i="122"/>
  <c r="Z50" i="123"/>
  <c r="Z49" i="123"/>
  <c r="Z48" i="123"/>
  <c r="Z47" i="123"/>
  <c r="Z46" i="123"/>
  <c r="Z45" i="123"/>
  <c r="Z44" i="123"/>
  <c r="Z43" i="123"/>
  <c r="Z49" i="122"/>
  <c r="AA50" i="123" s="1"/>
  <c r="Z48" i="122"/>
  <c r="Z47" i="122"/>
  <c r="Z46" i="122"/>
  <c r="Z45" i="122"/>
  <c r="AA46" i="123" s="1"/>
  <c r="Z44" i="122"/>
  <c r="Z43" i="122"/>
  <c r="Z42" i="122"/>
  <c r="D40" i="123"/>
  <c r="E40" i="123"/>
  <c r="F40" i="123"/>
  <c r="G40" i="123"/>
  <c r="H40" i="123"/>
  <c r="I40" i="123"/>
  <c r="J40" i="123"/>
  <c r="K40" i="123"/>
  <c r="L40" i="123"/>
  <c r="M40" i="123"/>
  <c r="N40" i="123"/>
  <c r="O40" i="123"/>
  <c r="P40" i="123"/>
  <c r="Q40" i="123"/>
  <c r="R40" i="123"/>
  <c r="S40" i="123"/>
  <c r="T40" i="123"/>
  <c r="U40" i="123"/>
  <c r="V40" i="123"/>
  <c r="W40" i="123"/>
  <c r="X40" i="123"/>
  <c r="Y40" i="123"/>
  <c r="C40" i="123"/>
  <c r="Z39" i="123"/>
  <c r="Z38" i="123"/>
  <c r="Z37" i="123"/>
  <c r="Z36" i="123"/>
  <c r="Z35" i="123"/>
  <c r="Z34" i="123"/>
  <c r="Z33" i="123"/>
  <c r="Z32" i="123"/>
  <c r="Z31" i="123"/>
  <c r="F39" i="122"/>
  <c r="G39" i="122"/>
  <c r="H39" i="122"/>
  <c r="H40" i="122" s="1"/>
  <c r="I39" i="122"/>
  <c r="J39" i="122"/>
  <c r="K39" i="122"/>
  <c r="L39" i="122"/>
  <c r="L40" i="122" s="1"/>
  <c r="M39" i="122"/>
  <c r="N39" i="122"/>
  <c r="O39" i="122"/>
  <c r="P39" i="122"/>
  <c r="P40" i="122" s="1"/>
  <c r="Q39" i="122"/>
  <c r="R39" i="122"/>
  <c r="S39" i="122"/>
  <c r="T39" i="122"/>
  <c r="T40" i="122" s="1"/>
  <c r="U39" i="122"/>
  <c r="V39" i="122"/>
  <c r="W39" i="122"/>
  <c r="X39" i="122"/>
  <c r="X40" i="122" s="1"/>
  <c r="Y39" i="122"/>
  <c r="D39" i="122"/>
  <c r="E39" i="122"/>
  <c r="E40" i="122" s="1"/>
  <c r="C39" i="122"/>
  <c r="D29" i="122"/>
  <c r="E29" i="122"/>
  <c r="F29" i="122"/>
  <c r="G29" i="122"/>
  <c r="H29" i="122"/>
  <c r="I29" i="122"/>
  <c r="J29" i="122"/>
  <c r="K29" i="122"/>
  <c r="L29" i="122"/>
  <c r="M29" i="122"/>
  <c r="N29" i="122"/>
  <c r="O29" i="122"/>
  <c r="P29" i="122"/>
  <c r="Q29" i="122"/>
  <c r="R29" i="122"/>
  <c r="S29" i="122"/>
  <c r="T29" i="122"/>
  <c r="U29" i="122"/>
  <c r="V29" i="122"/>
  <c r="W29" i="122"/>
  <c r="X29" i="122"/>
  <c r="Y29" i="122"/>
  <c r="C29" i="122"/>
  <c r="D30" i="123"/>
  <c r="E30" i="123"/>
  <c r="F30" i="123"/>
  <c r="G30" i="123"/>
  <c r="H30" i="123"/>
  <c r="I30" i="123"/>
  <c r="J30" i="123"/>
  <c r="K30" i="123"/>
  <c r="L30" i="123"/>
  <c r="M30" i="123"/>
  <c r="N30" i="123"/>
  <c r="O30" i="123"/>
  <c r="P30" i="123"/>
  <c r="Q30" i="123"/>
  <c r="R30" i="123"/>
  <c r="S30" i="123"/>
  <c r="T30" i="123"/>
  <c r="U30" i="123"/>
  <c r="V30" i="123"/>
  <c r="W30" i="123"/>
  <c r="X30" i="123"/>
  <c r="Y30" i="123"/>
  <c r="C30" i="123"/>
  <c r="Z29" i="123"/>
  <c r="Z28" i="123"/>
  <c r="Z27" i="123"/>
  <c r="Z26" i="123"/>
  <c r="Z25" i="123"/>
  <c r="Z24" i="123"/>
  <c r="Z23" i="123"/>
  <c r="Z22" i="123"/>
  <c r="Z21" i="123"/>
  <c r="Z20" i="123"/>
  <c r="Z19" i="123"/>
  <c r="Z18" i="123"/>
  <c r="Z17" i="123"/>
  <c r="Z16" i="123"/>
  <c r="Z15" i="123"/>
  <c r="Z14" i="123"/>
  <c r="Z13" i="123"/>
  <c r="Z12" i="123"/>
  <c r="Z11" i="123"/>
  <c r="Z10" i="123"/>
  <c r="Z38" i="122"/>
  <c r="Z37" i="122"/>
  <c r="Z36" i="122"/>
  <c r="Z35" i="122"/>
  <c r="Z34" i="122"/>
  <c r="Z33" i="122"/>
  <c r="Z32" i="122"/>
  <c r="Z31" i="122"/>
  <c r="Z30" i="122"/>
  <c r="Z28" i="122"/>
  <c r="Z27" i="122"/>
  <c r="Z26" i="122"/>
  <c r="Z25" i="122"/>
  <c r="Z24" i="122"/>
  <c r="Z23" i="122"/>
  <c r="Z22" i="122"/>
  <c r="Z21" i="122"/>
  <c r="Z20" i="122"/>
  <c r="Z19" i="122"/>
  <c r="Z18" i="122"/>
  <c r="Z17" i="122"/>
  <c r="Z16" i="122"/>
  <c r="Z15" i="122"/>
  <c r="Z14" i="122"/>
  <c r="Z13" i="122"/>
  <c r="Z12" i="122"/>
  <c r="Z11" i="122"/>
  <c r="Z10" i="122"/>
  <c r="Z9" i="122"/>
  <c r="O54" i="122" l="1"/>
  <c r="Z53" i="122"/>
  <c r="T54" i="122"/>
  <c r="P54" i="122"/>
  <c r="L54" i="122"/>
  <c r="C40" i="122"/>
  <c r="W54" i="122"/>
  <c r="G54" i="122"/>
  <c r="S54" i="122"/>
  <c r="K54" i="122"/>
  <c r="T41" i="123"/>
  <c r="AA48" i="123"/>
  <c r="Y40" i="122"/>
  <c r="U40" i="122"/>
  <c r="Q40" i="122"/>
  <c r="M40" i="122"/>
  <c r="I40" i="122"/>
  <c r="AA47" i="123"/>
  <c r="C54" i="122"/>
  <c r="U54" i="122"/>
  <c r="Q54" i="122"/>
  <c r="M54" i="122"/>
  <c r="I54" i="122"/>
  <c r="E54" i="122"/>
  <c r="Y54" i="122"/>
  <c r="D40" i="122"/>
  <c r="V40" i="122"/>
  <c r="R40" i="122"/>
  <c r="N40" i="122"/>
  <c r="J40" i="122"/>
  <c r="F40" i="122"/>
  <c r="V54" i="122"/>
  <c r="R54" i="122"/>
  <c r="N54" i="122"/>
  <c r="J54" i="122"/>
  <c r="F54" i="122"/>
  <c r="D41" i="123"/>
  <c r="Z54" i="123"/>
  <c r="X41" i="123"/>
  <c r="P41" i="123"/>
  <c r="L41" i="123"/>
  <c r="H41" i="123"/>
  <c r="AA52" i="123"/>
  <c r="U55" i="123"/>
  <c r="M55" i="123"/>
  <c r="E55" i="123"/>
  <c r="V55" i="123"/>
  <c r="N55" i="123"/>
  <c r="F55" i="123"/>
  <c r="AA10" i="123"/>
  <c r="W41" i="123"/>
  <c r="S41" i="123"/>
  <c r="O41" i="123"/>
  <c r="K41" i="123"/>
  <c r="G41" i="123"/>
  <c r="Y41" i="123"/>
  <c r="U41" i="123"/>
  <c r="Q41" i="123"/>
  <c r="M41" i="123"/>
  <c r="I41" i="123"/>
  <c r="E41" i="123"/>
  <c r="W55" i="123"/>
  <c r="S55" i="123"/>
  <c r="O55" i="123"/>
  <c r="K55" i="123"/>
  <c r="G55" i="123"/>
  <c r="Y55" i="123"/>
  <c r="Q55" i="123"/>
  <c r="I55" i="123"/>
  <c r="AA15" i="123"/>
  <c r="C55" i="123"/>
  <c r="R55" i="123"/>
  <c r="J55" i="123"/>
  <c r="C41" i="123"/>
  <c r="V41" i="123"/>
  <c r="R41" i="123"/>
  <c r="N41" i="123"/>
  <c r="J41" i="123"/>
  <c r="F41" i="123"/>
  <c r="X55" i="123"/>
  <c r="T55" i="123"/>
  <c r="P55" i="123"/>
  <c r="L55" i="123"/>
  <c r="H55" i="123"/>
  <c r="D55" i="123"/>
  <c r="AA16" i="123"/>
  <c r="AA24" i="123"/>
  <c r="Z40" i="123"/>
  <c r="AA53" i="123"/>
  <c r="AA45" i="123"/>
  <c r="D54" i="122"/>
  <c r="W40" i="122"/>
  <c r="S40" i="122"/>
  <c r="O40" i="122"/>
  <c r="K40" i="122"/>
  <c r="G40" i="122"/>
  <c r="AA44" i="123"/>
  <c r="AA35" i="123"/>
  <c r="AA43" i="123"/>
  <c r="AA49" i="123"/>
  <c r="AA26" i="123"/>
  <c r="AA17" i="123"/>
  <c r="AA18" i="123"/>
  <c r="AA25" i="123"/>
  <c r="AA36" i="123"/>
  <c r="AA37" i="123"/>
  <c r="AA38" i="123"/>
  <c r="AA31" i="123"/>
  <c r="AA39" i="123"/>
  <c r="AA32" i="123"/>
  <c r="AA33" i="123"/>
  <c r="AA34" i="123"/>
  <c r="Z39" i="122"/>
  <c r="AA14" i="123"/>
  <c r="AA22" i="123"/>
  <c r="AA23" i="123"/>
  <c r="Z30" i="123"/>
  <c r="AA11" i="123"/>
  <c r="AA19" i="123"/>
  <c r="AA27" i="123"/>
  <c r="AA12" i="123"/>
  <c r="AA20" i="123"/>
  <c r="AA28" i="123"/>
  <c r="AA13" i="123"/>
  <c r="AA21" i="123"/>
  <c r="AA29" i="123"/>
  <c r="Z29" i="122"/>
  <c r="G49" i="111"/>
  <c r="G50" i="111"/>
  <c r="G51" i="111"/>
  <c r="G52" i="111"/>
  <c r="G53" i="111"/>
  <c r="G54" i="111"/>
  <c r="G55" i="111"/>
  <c r="G56" i="111"/>
  <c r="G57" i="111"/>
  <c r="G58" i="111"/>
  <c r="G59" i="111"/>
  <c r="G60" i="111"/>
  <c r="G61" i="111"/>
  <c r="G62" i="111"/>
  <c r="G63" i="111"/>
  <c r="G48" i="111"/>
  <c r="G8" i="111"/>
  <c r="G9" i="111"/>
  <c r="G10" i="111"/>
  <c r="G11" i="111"/>
  <c r="G12" i="111"/>
  <c r="G13" i="111"/>
  <c r="G14" i="111"/>
  <c r="G15" i="111"/>
  <c r="G16" i="111"/>
  <c r="G17" i="111"/>
  <c r="G18" i="111"/>
  <c r="G19" i="111"/>
  <c r="G20" i="111"/>
  <c r="G21" i="111"/>
  <c r="G22" i="111"/>
  <c r="G23" i="111"/>
  <c r="G24" i="111"/>
  <c r="G25" i="111"/>
  <c r="G26" i="111"/>
  <c r="G27" i="111"/>
  <c r="G28" i="111"/>
  <c r="G29" i="111"/>
  <c r="G30" i="111"/>
  <c r="G31" i="111"/>
  <c r="G32" i="111"/>
  <c r="G33" i="111"/>
  <c r="G34" i="111"/>
  <c r="G35" i="111"/>
  <c r="G36" i="111"/>
  <c r="G37" i="111"/>
  <c r="G38" i="111"/>
  <c r="G39" i="111"/>
  <c r="G40" i="111"/>
  <c r="G41" i="111"/>
  <c r="G42" i="111"/>
  <c r="G43" i="111"/>
  <c r="G44" i="111"/>
  <c r="G45" i="111"/>
  <c r="G46" i="111"/>
  <c r="G7" i="111"/>
  <c r="G8" i="108"/>
  <c r="G9" i="108"/>
  <c r="G10" i="108"/>
  <c r="G11" i="108"/>
  <c r="G12" i="108"/>
  <c r="G13" i="108"/>
  <c r="G14" i="108"/>
  <c r="G15" i="108"/>
  <c r="G16" i="108"/>
  <c r="G17" i="108"/>
  <c r="G18" i="108"/>
  <c r="G19" i="108"/>
  <c r="G20" i="108"/>
  <c r="G21" i="108"/>
  <c r="G22" i="108"/>
  <c r="G23" i="108"/>
  <c r="G24" i="108"/>
  <c r="G25" i="108"/>
  <c r="G26" i="108"/>
  <c r="G27" i="108"/>
  <c r="G28" i="108"/>
  <c r="G29" i="108"/>
  <c r="G30" i="108"/>
  <c r="G31" i="108"/>
  <c r="G32" i="108"/>
  <c r="G33" i="108"/>
  <c r="G34" i="108"/>
  <c r="G35" i="108"/>
  <c r="G36" i="108"/>
  <c r="G37" i="108"/>
  <c r="G38" i="108"/>
  <c r="G39" i="108"/>
  <c r="G40" i="108"/>
  <c r="G41" i="108"/>
  <c r="G42" i="108"/>
  <c r="G43" i="108"/>
  <c r="G44" i="108"/>
  <c r="G45" i="108"/>
  <c r="G46" i="108"/>
  <c r="G47" i="108"/>
  <c r="G48" i="108"/>
  <c r="G49" i="108"/>
  <c r="G50" i="108"/>
  <c r="G51" i="108"/>
  <c r="G52" i="108"/>
  <c r="G53" i="108"/>
  <c r="G54" i="108"/>
  <c r="G7" i="108"/>
  <c r="G8" i="107"/>
  <c r="G9" i="107"/>
  <c r="G10" i="107"/>
  <c r="G11" i="107"/>
  <c r="G12" i="107"/>
  <c r="G13" i="107"/>
  <c r="G14" i="107"/>
  <c r="G15" i="107"/>
  <c r="G16" i="107"/>
  <c r="G17" i="107"/>
  <c r="G18" i="107"/>
  <c r="G19" i="107"/>
  <c r="G20" i="107"/>
  <c r="G21" i="107"/>
  <c r="G22" i="107"/>
  <c r="G23" i="107"/>
  <c r="G24" i="107"/>
  <c r="G25" i="107"/>
  <c r="G26" i="107"/>
  <c r="G27" i="107"/>
  <c r="G28" i="107"/>
  <c r="G29" i="107"/>
  <c r="G30" i="107"/>
  <c r="G31" i="107"/>
  <c r="G32" i="107"/>
  <c r="G33" i="107"/>
  <c r="G34" i="107"/>
  <c r="G35" i="107"/>
  <c r="G36" i="107"/>
  <c r="G37" i="107"/>
  <c r="G38" i="107"/>
  <c r="G39" i="107"/>
  <c r="G40" i="107"/>
  <c r="G41" i="107"/>
  <c r="G42" i="107"/>
  <c r="G43" i="107"/>
  <c r="G44" i="107"/>
  <c r="G45" i="107"/>
  <c r="G46" i="107"/>
  <c r="G47" i="107"/>
  <c r="G48" i="107"/>
  <c r="G49" i="107"/>
  <c r="G50" i="107"/>
  <c r="G51" i="107"/>
  <c r="G52" i="107"/>
  <c r="G53" i="107"/>
  <c r="G54" i="107"/>
  <c r="G55" i="107"/>
  <c r="G56" i="107"/>
  <c r="G57" i="107"/>
  <c r="G58" i="107"/>
  <c r="G59" i="107"/>
  <c r="G60" i="107"/>
  <c r="G61" i="107"/>
  <c r="G62" i="107"/>
  <c r="G63" i="107"/>
  <c r="G64" i="107"/>
  <c r="G65" i="107"/>
  <c r="G66" i="107"/>
  <c r="G67" i="107"/>
  <c r="G68" i="107"/>
  <c r="G69" i="107"/>
  <c r="G70" i="107"/>
  <c r="G7" i="107"/>
  <c r="G8" i="106"/>
  <c r="G9" i="106"/>
  <c r="G10" i="106"/>
  <c r="G11" i="106"/>
  <c r="G12" i="106"/>
  <c r="G13" i="106"/>
  <c r="G14" i="106"/>
  <c r="G15" i="106"/>
  <c r="G16" i="106"/>
  <c r="G17" i="106"/>
  <c r="G18" i="106"/>
  <c r="G19" i="106"/>
  <c r="G20" i="106"/>
  <c r="G21" i="106"/>
  <c r="G22" i="106"/>
  <c r="G23" i="106"/>
  <c r="G24" i="106"/>
  <c r="G25" i="106"/>
  <c r="G26" i="106"/>
  <c r="G27" i="106"/>
  <c r="G28" i="106"/>
  <c r="G29" i="106"/>
  <c r="G30" i="106"/>
  <c r="G31" i="106"/>
  <c r="G32" i="106"/>
  <c r="G33" i="106"/>
  <c r="G34" i="106"/>
  <c r="G35" i="106"/>
  <c r="G36" i="106"/>
  <c r="G37" i="106"/>
  <c r="G38" i="106"/>
  <c r="G39" i="106"/>
  <c r="G40" i="106"/>
  <c r="G41" i="106"/>
  <c r="G42" i="106"/>
  <c r="G43" i="106"/>
  <c r="G44" i="106"/>
  <c r="G45" i="106"/>
  <c r="G46" i="106"/>
  <c r="G47" i="106"/>
  <c r="G48" i="106"/>
  <c r="G49" i="106"/>
  <c r="G50" i="106"/>
  <c r="G51" i="106"/>
  <c r="G52" i="106"/>
  <c r="G53" i="106"/>
  <c r="G54" i="106"/>
  <c r="G55" i="106"/>
  <c r="G56" i="106"/>
  <c r="G57" i="106"/>
  <c r="G58" i="106"/>
  <c r="G59" i="106"/>
  <c r="G60" i="106"/>
  <c r="G61" i="106"/>
  <c r="G62" i="106"/>
  <c r="G63" i="106"/>
  <c r="G64" i="106"/>
  <c r="G65" i="106"/>
  <c r="G66" i="106"/>
  <c r="G67" i="106"/>
  <c r="G68" i="106"/>
  <c r="G69" i="106"/>
  <c r="G70" i="106"/>
  <c r="G71" i="106"/>
  <c r="G72" i="106"/>
  <c r="G73" i="106"/>
  <c r="G74" i="106"/>
  <c r="G75" i="106"/>
  <c r="G76" i="106"/>
  <c r="G77" i="106"/>
  <c r="G78" i="106"/>
  <c r="G7" i="106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G24" i="64"/>
  <c r="G25" i="64"/>
  <c r="G26" i="64"/>
  <c r="G27" i="64"/>
  <c r="G28" i="64"/>
  <c r="G29" i="64"/>
  <c r="G30" i="64"/>
  <c r="G31" i="64"/>
  <c r="G32" i="64"/>
  <c r="G33" i="64"/>
  <c r="G34" i="64"/>
  <c r="G35" i="64"/>
  <c r="G36" i="64"/>
  <c r="G37" i="64"/>
  <c r="G38" i="64"/>
  <c r="G39" i="64"/>
  <c r="G40" i="64"/>
  <c r="G41" i="64"/>
  <c r="G42" i="64"/>
  <c r="G43" i="64"/>
  <c r="G44" i="64"/>
  <c r="G45" i="64"/>
  <c r="G46" i="64"/>
  <c r="G47" i="64"/>
  <c r="G48" i="64"/>
  <c r="G49" i="64"/>
  <c r="G50" i="64"/>
  <c r="G51" i="64"/>
  <c r="G52" i="64"/>
  <c r="G53" i="64"/>
  <c r="G54" i="64"/>
  <c r="G55" i="64"/>
  <c r="G56" i="64"/>
  <c r="G57" i="64"/>
  <c r="G58" i="64"/>
  <c r="G59" i="64"/>
  <c r="G60" i="64"/>
  <c r="G61" i="64"/>
  <c r="G62" i="64"/>
  <c r="G63" i="64"/>
  <c r="G64" i="64"/>
  <c r="G65" i="64"/>
  <c r="G66" i="64"/>
  <c r="G67" i="64"/>
  <c r="G68" i="64"/>
  <c r="G69" i="64"/>
  <c r="G70" i="64"/>
  <c r="G71" i="64"/>
  <c r="G72" i="64"/>
  <c r="G73" i="64"/>
  <c r="G74" i="64"/>
  <c r="G75" i="64"/>
  <c r="G76" i="64"/>
  <c r="G77" i="64"/>
  <c r="G78" i="64"/>
  <c r="G7" i="64"/>
  <c r="AA54" i="123" l="1"/>
  <c r="Z55" i="123"/>
  <c r="Z41" i="123"/>
  <c r="Z54" i="122"/>
  <c r="Z40" i="122"/>
  <c r="AA30" i="123"/>
  <c r="AA40" i="123"/>
  <c r="G16" i="112"/>
  <c r="G8" i="112"/>
  <c r="G9" i="112"/>
  <c r="G10" i="112"/>
  <c r="G11" i="112"/>
  <c r="G12" i="112"/>
  <c r="G13" i="112"/>
  <c r="G14" i="112"/>
  <c r="G15" i="112"/>
  <c r="G7" i="112"/>
  <c r="G8" i="105"/>
  <c r="G9" i="105"/>
  <c r="G10" i="105"/>
  <c r="G11" i="105"/>
  <c r="G12" i="105"/>
  <c r="G13" i="105"/>
  <c r="G14" i="105"/>
  <c r="G15" i="105"/>
  <c r="G16" i="105"/>
  <c r="G17" i="105"/>
  <c r="G18" i="105"/>
  <c r="G19" i="105"/>
  <c r="G20" i="105"/>
  <c r="G21" i="105"/>
  <c r="G22" i="105"/>
  <c r="G23" i="105"/>
  <c r="G24" i="105"/>
  <c r="G25" i="105"/>
  <c r="G26" i="105"/>
  <c r="G27" i="105"/>
  <c r="G28" i="105"/>
  <c r="G29" i="105"/>
  <c r="G30" i="105"/>
  <c r="G31" i="105"/>
  <c r="G32" i="105"/>
  <c r="G33" i="105"/>
  <c r="G34" i="105"/>
  <c r="G35" i="105"/>
  <c r="G36" i="105"/>
  <c r="G37" i="105"/>
  <c r="G38" i="105"/>
  <c r="G39" i="105"/>
  <c r="G40" i="105"/>
  <c r="G41" i="105"/>
  <c r="G42" i="105"/>
  <c r="G43" i="105"/>
  <c r="G44" i="105"/>
  <c r="G45" i="105"/>
  <c r="G46" i="105"/>
  <c r="G47" i="105"/>
  <c r="G48" i="105"/>
  <c r="G49" i="105"/>
  <c r="G50" i="105"/>
  <c r="G51" i="105"/>
  <c r="G7" i="105"/>
  <c r="G52" i="104"/>
  <c r="G53" i="104"/>
  <c r="G54" i="104"/>
  <c r="G55" i="104"/>
  <c r="G56" i="104"/>
  <c r="G8" i="104"/>
  <c r="G9" i="104"/>
  <c r="G10" i="104"/>
  <c r="G11" i="104"/>
  <c r="G12" i="104"/>
  <c r="G13" i="104"/>
  <c r="G14" i="104"/>
  <c r="G15" i="104"/>
  <c r="G16" i="104"/>
  <c r="G17" i="104"/>
  <c r="G18" i="104"/>
  <c r="G19" i="104"/>
  <c r="G20" i="104"/>
  <c r="G21" i="104"/>
  <c r="G22" i="104"/>
  <c r="G23" i="104"/>
  <c r="G24" i="104"/>
  <c r="G25" i="104"/>
  <c r="G26" i="104"/>
  <c r="G27" i="104"/>
  <c r="G28" i="104"/>
  <c r="G29" i="104"/>
  <c r="G30" i="104"/>
  <c r="G31" i="104"/>
  <c r="G32" i="104"/>
  <c r="G33" i="104"/>
  <c r="G34" i="104"/>
  <c r="G35" i="104"/>
  <c r="G36" i="104"/>
  <c r="G37" i="104"/>
  <c r="G38" i="104"/>
  <c r="G39" i="104"/>
  <c r="G40" i="104"/>
  <c r="G41" i="104"/>
  <c r="G42" i="104"/>
  <c r="G43" i="104"/>
  <c r="G44" i="104"/>
  <c r="G45" i="104"/>
  <c r="G46" i="104"/>
  <c r="G47" i="104"/>
  <c r="G48" i="104"/>
  <c r="G49" i="104"/>
  <c r="G50" i="104"/>
  <c r="G51" i="104"/>
  <c r="G7" i="104"/>
  <c r="H8" i="72"/>
  <c r="H9" i="72"/>
  <c r="H10" i="72"/>
  <c r="H11" i="72"/>
  <c r="H12" i="72"/>
  <c r="H13" i="72"/>
  <c r="H14" i="72"/>
  <c r="H15" i="72"/>
  <c r="H16" i="72"/>
  <c r="H17" i="72"/>
  <c r="H18" i="72"/>
  <c r="H19" i="72"/>
  <c r="H20" i="72"/>
  <c r="H21" i="72"/>
  <c r="H22" i="72"/>
  <c r="H23" i="72"/>
  <c r="H24" i="72"/>
  <c r="H25" i="72"/>
  <c r="H26" i="72"/>
  <c r="H27" i="72"/>
  <c r="H28" i="72"/>
  <c r="H29" i="72"/>
  <c r="H30" i="72"/>
  <c r="H31" i="72"/>
  <c r="H32" i="72"/>
  <c r="H33" i="72"/>
  <c r="H34" i="72"/>
  <c r="H35" i="72"/>
  <c r="H36" i="72"/>
  <c r="H37" i="72"/>
  <c r="H38" i="72"/>
  <c r="H39" i="72"/>
  <c r="H40" i="72"/>
  <c r="H41" i="72"/>
  <c r="H42" i="72"/>
  <c r="H43" i="72"/>
  <c r="H44" i="72"/>
  <c r="H45" i="72"/>
  <c r="H46" i="72"/>
  <c r="H47" i="72"/>
  <c r="H48" i="72"/>
  <c r="H49" i="72"/>
  <c r="H50" i="72"/>
  <c r="H51" i="72"/>
  <c r="H52" i="72"/>
  <c r="H53" i="72"/>
  <c r="H54" i="72"/>
  <c r="H55" i="72"/>
  <c r="H56" i="72"/>
  <c r="H57" i="72"/>
  <c r="H58" i="72"/>
  <c r="H59" i="72"/>
  <c r="H60" i="72"/>
  <c r="H61" i="72"/>
  <c r="H7" i="72"/>
  <c r="G43" i="103"/>
  <c r="G44" i="103"/>
  <c r="G45" i="103"/>
  <c r="G46" i="103"/>
  <c r="G42" i="103"/>
  <c r="G37" i="103"/>
  <c r="G38" i="103"/>
  <c r="G39" i="103"/>
  <c r="G40" i="103"/>
  <c r="G41" i="103"/>
  <c r="G8" i="103"/>
  <c r="G9" i="103"/>
  <c r="G10" i="103"/>
  <c r="G11" i="103"/>
  <c r="G12" i="103"/>
  <c r="G13" i="103"/>
  <c r="G14" i="103"/>
  <c r="G15" i="103"/>
  <c r="G16" i="103"/>
  <c r="G17" i="103"/>
  <c r="G18" i="103"/>
  <c r="G19" i="103"/>
  <c r="G20" i="103"/>
  <c r="G21" i="103"/>
  <c r="G22" i="103"/>
  <c r="G23" i="103"/>
  <c r="G24" i="103"/>
  <c r="G25" i="103"/>
  <c r="G26" i="103"/>
  <c r="G27" i="103"/>
  <c r="G28" i="103"/>
  <c r="G29" i="103"/>
  <c r="G30" i="103"/>
  <c r="G31" i="103"/>
  <c r="G32" i="103"/>
  <c r="G33" i="103"/>
  <c r="G34" i="103"/>
  <c r="G35" i="103"/>
  <c r="G36" i="103"/>
  <c r="G7" i="103"/>
  <c r="G8" i="66"/>
  <c r="G9" i="66"/>
  <c r="G10" i="66"/>
  <c r="G11" i="66"/>
  <c r="G12" i="66"/>
  <c r="G13" i="66"/>
  <c r="G14" i="66"/>
  <c r="G15" i="66"/>
  <c r="G16" i="66"/>
  <c r="G17" i="66"/>
  <c r="G18" i="66"/>
  <c r="G19" i="66"/>
  <c r="G20" i="66"/>
  <c r="G21" i="66"/>
  <c r="G22" i="66"/>
  <c r="G23" i="66"/>
  <c r="G24" i="66"/>
  <c r="G25" i="66"/>
  <c r="G26" i="66"/>
  <c r="G27" i="66"/>
  <c r="G28" i="66"/>
  <c r="G29" i="66"/>
  <c r="G30" i="66"/>
  <c r="G31" i="66"/>
  <c r="G32" i="66"/>
  <c r="G33" i="66"/>
  <c r="G34" i="66"/>
  <c r="G35" i="66"/>
  <c r="G36" i="66"/>
  <c r="G37" i="66"/>
  <c r="G38" i="66"/>
  <c r="G39" i="66"/>
  <c r="G40" i="66"/>
  <c r="G41" i="66"/>
  <c r="G42" i="66"/>
  <c r="G43" i="66"/>
  <c r="G44" i="66"/>
  <c r="G45" i="66"/>
  <c r="G46" i="66"/>
  <c r="G47" i="66"/>
  <c r="G48" i="66"/>
  <c r="G49" i="66"/>
  <c r="G50" i="66"/>
  <c r="G51" i="66"/>
  <c r="G7" i="66"/>
  <c r="G12" i="65"/>
  <c r="G13" i="65"/>
  <c r="G14" i="65"/>
  <c r="G15" i="65"/>
  <c r="G16" i="65"/>
  <c r="G17" i="65"/>
  <c r="G18" i="65"/>
  <c r="G19" i="65"/>
  <c r="G20" i="65"/>
  <c r="G21" i="65"/>
  <c r="G22" i="65"/>
  <c r="G23" i="65"/>
  <c r="G24" i="65"/>
  <c r="G25" i="65"/>
  <c r="G26" i="65"/>
  <c r="G27" i="65"/>
  <c r="G28" i="65"/>
  <c r="G29" i="65"/>
  <c r="G30" i="65"/>
  <c r="G31" i="65"/>
  <c r="G32" i="65"/>
  <c r="G33" i="65"/>
  <c r="G34" i="65"/>
  <c r="G35" i="65"/>
  <c r="G36" i="65"/>
  <c r="G37" i="65"/>
  <c r="G38" i="65"/>
  <c r="G39" i="65"/>
  <c r="G40" i="65"/>
  <c r="G41" i="65"/>
  <c r="G42" i="65"/>
  <c r="G43" i="65"/>
  <c r="G44" i="65"/>
  <c r="G45" i="65"/>
  <c r="G46" i="65"/>
  <c r="G47" i="65"/>
  <c r="G48" i="65"/>
  <c r="G49" i="65"/>
  <c r="G50" i="65"/>
  <c r="G51" i="65"/>
  <c r="G52" i="65"/>
  <c r="G53" i="65"/>
  <c r="G54" i="65"/>
  <c r="G55" i="65"/>
  <c r="G11" i="65"/>
  <c r="AA55" i="123" l="1"/>
  <c r="AA41" i="123"/>
  <c r="L41" i="51"/>
  <c r="L40" i="51"/>
  <c r="D42" i="51"/>
  <c r="E42" i="51"/>
  <c r="F42" i="51"/>
  <c r="G42" i="51"/>
  <c r="H42" i="51"/>
  <c r="I42" i="51"/>
  <c r="J42" i="51"/>
  <c r="K42" i="51"/>
  <c r="C42" i="51"/>
  <c r="L31" i="51"/>
  <c r="L32" i="51"/>
  <c r="L33" i="51"/>
  <c r="L34" i="51"/>
  <c r="L35" i="51"/>
  <c r="L36" i="51"/>
  <c r="L37" i="51"/>
  <c r="L38" i="51"/>
  <c r="L30" i="51"/>
  <c r="D28" i="51"/>
  <c r="E28" i="51"/>
  <c r="F28" i="51"/>
  <c r="G28" i="51"/>
  <c r="H28" i="51"/>
  <c r="I28" i="51"/>
  <c r="J28" i="51"/>
  <c r="K28" i="51"/>
  <c r="C28" i="51"/>
  <c r="L9" i="51"/>
  <c r="L10" i="51"/>
  <c r="L11" i="51"/>
  <c r="L12" i="51"/>
  <c r="L13" i="51"/>
  <c r="L14" i="51"/>
  <c r="L15" i="51"/>
  <c r="L16" i="51"/>
  <c r="L17" i="51"/>
  <c r="L18" i="51"/>
  <c r="L19" i="51"/>
  <c r="L20" i="51"/>
  <c r="L21" i="51"/>
  <c r="L22" i="51"/>
  <c r="L23" i="51"/>
  <c r="L24" i="51"/>
  <c r="L25" i="51"/>
  <c r="L26" i="51"/>
  <c r="L27" i="51"/>
  <c r="L8" i="51"/>
  <c r="C33" i="48"/>
  <c r="E33" i="48"/>
  <c r="F33" i="48"/>
  <c r="G33" i="48"/>
  <c r="H33" i="48"/>
  <c r="I33" i="48"/>
  <c r="J33" i="48"/>
  <c r="B33" i="48"/>
  <c r="K9" i="48"/>
  <c r="K10" i="48"/>
  <c r="K11" i="48"/>
  <c r="K12" i="48"/>
  <c r="K13" i="48"/>
  <c r="K14" i="48"/>
  <c r="K15" i="48"/>
  <c r="K16" i="48"/>
  <c r="K17" i="48"/>
  <c r="K18" i="48"/>
  <c r="K19" i="48"/>
  <c r="K20" i="48"/>
  <c r="K21" i="48"/>
  <c r="K22" i="48"/>
  <c r="K23" i="48"/>
  <c r="K24" i="48"/>
  <c r="K25" i="48"/>
  <c r="K26" i="48"/>
  <c r="K27" i="48"/>
  <c r="K28" i="48"/>
  <c r="K29" i="48"/>
  <c r="K30" i="48"/>
  <c r="K31" i="48"/>
  <c r="K32" i="48"/>
  <c r="K8" i="48"/>
  <c r="D10" i="48"/>
  <c r="D8" i="48"/>
  <c r="D33" i="48" s="1"/>
  <c r="H43" i="51" l="1"/>
  <c r="L42" i="51"/>
  <c r="E43" i="51"/>
  <c r="C43" i="51"/>
  <c r="D43" i="51"/>
  <c r="I43" i="51"/>
  <c r="K33" i="48"/>
  <c r="G43" i="51"/>
  <c r="J43" i="51"/>
  <c r="F43" i="51"/>
  <c r="K43" i="51"/>
  <c r="L28" i="51"/>
  <c r="D49" i="63"/>
  <c r="E49" i="63"/>
  <c r="F49" i="63"/>
  <c r="G49" i="63"/>
  <c r="H49" i="63"/>
  <c r="I49" i="63"/>
  <c r="J49" i="63"/>
  <c r="K49" i="63"/>
  <c r="L49" i="63"/>
  <c r="M49" i="63"/>
  <c r="N49" i="63"/>
  <c r="O49" i="63"/>
  <c r="P49" i="63"/>
  <c r="Q49" i="63"/>
  <c r="R49" i="63"/>
  <c r="S49" i="63"/>
  <c r="C49" i="63"/>
  <c r="T48" i="63"/>
  <c r="T44" i="63"/>
  <c r="T40" i="63"/>
  <c r="T41" i="63"/>
  <c r="T42" i="63"/>
  <c r="T43" i="63"/>
  <c r="T45" i="63"/>
  <c r="T46" i="63"/>
  <c r="T39" i="63"/>
  <c r="Y50" i="62"/>
  <c r="D49" i="62"/>
  <c r="E49" i="62"/>
  <c r="F49" i="62"/>
  <c r="G49" i="62"/>
  <c r="H49" i="62"/>
  <c r="I49" i="62"/>
  <c r="J49" i="62"/>
  <c r="K49" i="62"/>
  <c r="L49" i="62"/>
  <c r="M49" i="62"/>
  <c r="N49" i="62"/>
  <c r="O49" i="62"/>
  <c r="P49" i="62"/>
  <c r="Q49" i="62"/>
  <c r="R49" i="62"/>
  <c r="S49" i="62"/>
  <c r="T49" i="62"/>
  <c r="U49" i="62"/>
  <c r="V49" i="62"/>
  <c r="C49" i="62"/>
  <c r="W48" i="62"/>
  <c r="W40" i="62"/>
  <c r="W41" i="62"/>
  <c r="W42" i="62"/>
  <c r="W43" i="62"/>
  <c r="W44" i="62"/>
  <c r="W45" i="62"/>
  <c r="W46" i="62"/>
  <c r="W39" i="62"/>
  <c r="T9" i="63"/>
  <c r="T10" i="63"/>
  <c r="T11" i="63"/>
  <c r="T12" i="63"/>
  <c r="T13" i="63"/>
  <c r="T14" i="63"/>
  <c r="T15" i="63"/>
  <c r="T16" i="63"/>
  <c r="T17" i="63"/>
  <c r="T18" i="63"/>
  <c r="T19" i="63"/>
  <c r="T20" i="63"/>
  <c r="T21" i="63"/>
  <c r="T22" i="63"/>
  <c r="T23" i="63"/>
  <c r="T24" i="63"/>
  <c r="T25" i="63"/>
  <c r="T26" i="63"/>
  <c r="T27" i="63"/>
  <c r="T28" i="63"/>
  <c r="T29" i="63"/>
  <c r="T31" i="63"/>
  <c r="T32" i="63"/>
  <c r="T33" i="63"/>
  <c r="T34" i="63"/>
  <c r="T35" i="63"/>
  <c r="T36" i="63"/>
  <c r="T8" i="63"/>
  <c r="D37" i="63"/>
  <c r="E37" i="63"/>
  <c r="F37" i="63"/>
  <c r="G37" i="63"/>
  <c r="H37" i="63"/>
  <c r="I37" i="63"/>
  <c r="J37" i="63"/>
  <c r="K37" i="63"/>
  <c r="L37" i="63"/>
  <c r="M37" i="63"/>
  <c r="N37" i="63"/>
  <c r="O37" i="63"/>
  <c r="P37" i="63"/>
  <c r="Q37" i="63"/>
  <c r="R37" i="63"/>
  <c r="S37" i="63"/>
  <c r="C37" i="63"/>
  <c r="W9" i="62"/>
  <c r="W10" i="62"/>
  <c r="W11" i="62"/>
  <c r="W12" i="62"/>
  <c r="W13" i="62"/>
  <c r="W14" i="62"/>
  <c r="W15" i="62"/>
  <c r="W16" i="62"/>
  <c r="W17" i="62"/>
  <c r="W18" i="62"/>
  <c r="W19" i="62"/>
  <c r="W20" i="62"/>
  <c r="W21" i="62"/>
  <c r="W22" i="62"/>
  <c r="W23" i="62"/>
  <c r="W24" i="62"/>
  <c r="W25" i="62"/>
  <c r="W26" i="62"/>
  <c r="W27" i="62"/>
  <c r="W28" i="62"/>
  <c r="W29" i="62"/>
  <c r="W31" i="62"/>
  <c r="W32" i="62"/>
  <c r="W33" i="62"/>
  <c r="W34" i="62"/>
  <c r="W35" i="62"/>
  <c r="W36" i="62"/>
  <c r="W8" i="62"/>
  <c r="D30" i="63"/>
  <c r="E30" i="63"/>
  <c r="F30" i="63"/>
  <c r="G30" i="63"/>
  <c r="H30" i="63"/>
  <c r="I30" i="63"/>
  <c r="J30" i="63"/>
  <c r="K30" i="63"/>
  <c r="L30" i="63"/>
  <c r="M30" i="63"/>
  <c r="N30" i="63"/>
  <c r="O30" i="63"/>
  <c r="P30" i="63"/>
  <c r="Q30" i="63"/>
  <c r="R30" i="63"/>
  <c r="S30" i="63"/>
  <c r="C30" i="63"/>
  <c r="V37" i="62"/>
  <c r="D37" i="62"/>
  <c r="E37" i="62"/>
  <c r="F37" i="62"/>
  <c r="G37" i="62"/>
  <c r="H37" i="62"/>
  <c r="I37" i="62"/>
  <c r="J37" i="62"/>
  <c r="K37" i="62"/>
  <c r="L37" i="62"/>
  <c r="M37" i="62"/>
  <c r="N37" i="62"/>
  <c r="O37" i="62"/>
  <c r="P37" i="62"/>
  <c r="Q37" i="62"/>
  <c r="R37" i="62"/>
  <c r="S37" i="62"/>
  <c r="T37" i="62"/>
  <c r="U37" i="62"/>
  <c r="C37" i="62"/>
  <c r="S30" i="62"/>
  <c r="T30" i="62"/>
  <c r="U30" i="62"/>
  <c r="V30" i="62"/>
  <c r="R30" i="62"/>
  <c r="D30" i="62"/>
  <c r="E30" i="62"/>
  <c r="F30" i="62"/>
  <c r="G30" i="62"/>
  <c r="H30" i="62"/>
  <c r="I30" i="62"/>
  <c r="J30" i="62"/>
  <c r="K30" i="62"/>
  <c r="L30" i="62"/>
  <c r="M30" i="62"/>
  <c r="N30" i="62"/>
  <c r="O30" i="62"/>
  <c r="P30" i="62"/>
  <c r="Q30" i="62"/>
  <c r="C30" i="62"/>
  <c r="U42" i="63" l="1"/>
  <c r="O50" i="63"/>
  <c r="G50" i="63"/>
  <c r="U39" i="63"/>
  <c r="U44" i="63"/>
  <c r="K50" i="62"/>
  <c r="O50" i="62"/>
  <c r="G50" i="62"/>
  <c r="S50" i="63"/>
  <c r="K50" i="63"/>
  <c r="L43" i="51"/>
  <c r="S50" i="62"/>
  <c r="V50" i="62"/>
  <c r="U50" i="62"/>
  <c r="M50" i="62"/>
  <c r="E50" i="62"/>
  <c r="U46" i="63"/>
  <c r="N50" i="63"/>
  <c r="F50" i="63"/>
  <c r="N50" i="62"/>
  <c r="U8" i="63"/>
  <c r="U28" i="63"/>
  <c r="U20" i="63"/>
  <c r="U12" i="63"/>
  <c r="T50" i="62"/>
  <c r="L50" i="62"/>
  <c r="D50" i="62"/>
  <c r="U45" i="63"/>
  <c r="U48" i="63"/>
  <c r="M50" i="63"/>
  <c r="E50" i="63"/>
  <c r="F50" i="62"/>
  <c r="U31" i="63"/>
  <c r="U43" i="63"/>
  <c r="C50" i="63"/>
  <c r="L50" i="63"/>
  <c r="D50" i="63"/>
  <c r="U35" i="63"/>
  <c r="R50" i="62"/>
  <c r="J50" i="62"/>
  <c r="Q50" i="62"/>
  <c r="I50" i="62"/>
  <c r="U41" i="63"/>
  <c r="R50" i="63"/>
  <c r="J50" i="63"/>
  <c r="U33" i="63"/>
  <c r="U24" i="63"/>
  <c r="U16" i="63"/>
  <c r="W49" i="62"/>
  <c r="P50" i="62"/>
  <c r="H50" i="62"/>
  <c r="U40" i="63"/>
  <c r="Q50" i="63"/>
  <c r="I50" i="63"/>
  <c r="C50" i="62"/>
  <c r="P50" i="63"/>
  <c r="H50" i="63"/>
  <c r="T49" i="63"/>
  <c r="T37" i="63"/>
  <c r="U27" i="63"/>
  <c r="U23" i="63"/>
  <c r="U19" i="63"/>
  <c r="U15" i="63"/>
  <c r="U11" i="63"/>
  <c r="U36" i="63"/>
  <c r="U32" i="63"/>
  <c r="W37" i="62"/>
  <c r="U37" i="63" s="1"/>
  <c r="U26" i="63"/>
  <c r="U22" i="63"/>
  <c r="U18" i="63"/>
  <c r="U14" i="63"/>
  <c r="U10" i="63"/>
  <c r="U34" i="63"/>
  <c r="U29" i="63"/>
  <c r="U25" i="63"/>
  <c r="U21" i="63"/>
  <c r="U17" i="63"/>
  <c r="U13" i="63"/>
  <c r="U9" i="63"/>
  <c r="T30" i="63"/>
  <c r="W30" i="62"/>
  <c r="I31" i="55"/>
  <c r="U49" i="63" l="1"/>
  <c r="T50" i="63"/>
  <c r="U30" i="63"/>
  <c r="W50" i="62"/>
  <c r="E22" i="5"/>
  <c r="F22" i="5"/>
  <c r="D22" i="5"/>
  <c r="G21" i="5"/>
  <c r="G20" i="5"/>
  <c r="G19" i="5"/>
  <c r="E17" i="5"/>
  <c r="E18" i="5" s="1"/>
  <c r="F17" i="5"/>
  <c r="F18" i="5" s="1"/>
  <c r="D17" i="5"/>
  <c r="D18" i="5" s="1"/>
  <c r="G14" i="5"/>
  <c r="G15" i="5"/>
  <c r="G16" i="5"/>
  <c r="G13" i="5"/>
  <c r="G12" i="5"/>
  <c r="G11" i="5"/>
  <c r="G7" i="5"/>
  <c r="G8" i="5"/>
  <c r="G9" i="5"/>
  <c r="G6" i="5"/>
  <c r="E10" i="5"/>
  <c r="F10" i="5"/>
  <c r="D10" i="5"/>
  <c r="U50" i="63" l="1"/>
  <c r="G22" i="5"/>
  <c r="G17" i="5"/>
  <c r="G18" i="5" s="1"/>
  <c r="G10" i="5"/>
  <c r="D44" i="23"/>
  <c r="F44" i="23"/>
  <c r="G44" i="23"/>
  <c r="H44" i="23"/>
  <c r="J44" i="23"/>
  <c r="K44" i="23"/>
  <c r="L44" i="23"/>
  <c r="N44" i="23"/>
  <c r="O44" i="23"/>
  <c r="P44" i="23"/>
  <c r="R44" i="23"/>
  <c r="S44" i="23"/>
  <c r="T44" i="23"/>
  <c r="C44" i="23"/>
  <c r="V43" i="23"/>
  <c r="V42" i="23"/>
  <c r="E43" i="23"/>
  <c r="E42" i="23"/>
  <c r="U33" i="23"/>
  <c r="U34" i="23"/>
  <c r="U35" i="23"/>
  <c r="U36" i="23"/>
  <c r="U37" i="23"/>
  <c r="U38" i="23"/>
  <c r="U39" i="23"/>
  <c r="U40" i="23"/>
  <c r="U32" i="23"/>
  <c r="Q33" i="23"/>
  <c r="Q34" i="23"/>
  <c r="Q35" i="23"/>
  <c r="Q36" i="23"/>
  <c r="Q37" i="23"/>
  <c r="Q38" i="23"/>
  <c r="Q39" i="23"/>
  <c r="Q40" i="23"/>
  <c r="Q32" i="23"/>
  <c r="M33" i="23"/>
  <c r="M34" i="23"/>
  <c r="M35" i="23"/>
  <c r="M36" i="23"/>
  <c r="M37" i="23"/>
  <c r="M38" i="23"/>
  <c r="M39" i="23"/>
  <c r="M40" i="23"/>
  <c r="M32" i="23"/>
  <c r="I33" i="23"/>
  <c r="I34" i="23"/>
  <c r="I35" i="23"/>
  <c r="I36" i="23"/>
  <c r="I37" i="23"/>
  <c r="I38" i="23"/>
  <c r="I39" i="23"/>
  <c r="I40" i="23"/>
  <c r="I32" i="23"/>
  <c r="E33" i="23"/>
  <c r="E34" i="23"/>
  <c r="E35" i="23"/>
  <c r="E36" i="23"/>
  <c r="E37" i="23"/>
  <c r="E38" i="23"/>
  <c r="E39" i="23"/>
  <c r="E40" i="23"/>
  <c r="E32" i="23"/>
  <c r="D30" i="23"/>
  <c r="F30" i="23"/>
  <c r="G30" i="23"/>
  <c r="H30" i="23"/>
  <c r="J30" i="23"/>
  <c r="K30" i="23"/>
  <c r="L30" i="23"/>
  <c r="N30" i="23"/>
  <c r="O30" i="23"/>
  <c r="P30" i="23"/>
  <c r="R30" i="23"/>
  <c r="S30" i="23"/>
  <c r="T30" i="23"/>
  <c r="C30" i="23"/>
  <c r="U11" i="23"/>
  <c r="U12" i="23"/>
  <c r="U13" i="23"/>
  <c r="U14" i="23"/>
  <c r="U15" i="23"/>
  <c r="U16" i="23"/>
  <c r="U17" i="23"/>
  <c r="U18" i="23"/>
  <c r="U19" i="23"/>
  <c r="U20" i="23"/>
  <c r="U21" i="23"/>
  <c r="U22" i="23"/>
  <c r="U23" i="23"/>
  <c r="U24" i="23"/>
  <c r="U25" i="23"/>
  <c r="U26" i="23"/>
  <c r="U27" i="23"/>
  <c r="U28" i="23"/>
  <c r="U29" i="23"/>
  <c r="U10" i="23"/>
  <c r="Q11" i="23"/>
  <c r="Q12" i="23"/>
  <c r="Q13" i="23"/>
  <c r="Q14" i="23"/>
  <c r="Q15" i="23"/>
  <c r="Q16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V29" i="23" s="1"/>
  <c r="I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10" i="23"/>
  <c r="Q35" i="30"/>
  <c r="R35" i="30"/>
  <c r="S35" i="30"/>
  <c r="T11" i="30"/>
  <c r="T12" i="30"/>
  <c r="T13" i="30"/>
  <c r="T14" i="30"/>
  <c r="T15" i="30"/>
  <c r="T16" i="30"/>
  <c r="T17" i="30"/>
  <c r="T18" i="30"/>
  <c r="T19" i="30"/>
  <c r="T20" i="30"/>
  <c r="T21" i="30"/>
  <c r="T22" i="30"/>
  <c r="T23" i="30"/>
  <c r="T24" i="30"/>
  <c r="T25" i="30"/>
  <c r="T26" i="30"/>
  <c r="T27" i="30"/>
  <c r="T28" i="30"/>
  <c r="T29" i="30"/>
  <c r="T30" i="30"/>
  <c r="T31" i="30"/>
  <c r="T32" i="30"/>
  <c r="T33" i="30"/>
  <c r="T34" i="30"/>
  <c r="T10" i="30"/>
  <c r="M35" i="30"/>
  <c r="N35" i="30"/>
  <c r="O35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24" i="30"/>
  <c r="P25" i="30"/>
  <c r="P26" i="30"/>
  <c r="P27" i="30"/>
  <c r="P28" i="30"/>
  <c r="P29" i="30"/>
  <c r="P30" i="30"/>
  <c r="P31" i="30"/>
  <c r="P32" i="30"/>
  <c r="P33" i="30"/>
  <c r="P34" i="30"/>
  <c r="P10" i="30"/>
  <c r="C35" i="30"/>
  <c r="E35" i="30"/>
  <c r="F35" i="30"/>
  <c r="G35" i="30"/>
  <c r="I35" i="30"/>
  <c r="J35" i="30"/>
  <c r="K35" i="30"/>
  <c r="B35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10" i="30"/>
  <c r="D43" i="55"/>
  <c r="E43" i="55"/>
  <c r="F43" i="55"/>
  <c r="G43" i="55"/>
  <c r="H43" i="55"/>
  <c r="C43" i="55"/>
  <c r="I41" i="55"/>
  <c r="J41" i="55" s="1"/>
  <c r="I42" i="55"/>
  <c r="J42" i="55" s="1"/>
  <c r="I32" i="55"/>
  <c r="J32" i="55" s="1"/>
  <c r="I33" i="55"/>
  <c r="J33" i="55" s="1"/>
  <c r="I34" i="55"/>
  <c r="J34" i="55" s="1"/>
  <c r="I35" i="55"/>
  <c r="J35" i="55" s="1"/>
  <c r="I36" i="55"/>
  <c r="J36" i="55" s="1"/>
  <c r="I37" i="55"/>
  <c r="J37" i="55" s="1"/>
  <c r="I38" i="55"/>
  <c r="J38" i="55" s="1"/>
  <c r="I39" i="55"/>
  <c r="J39" i="55" s="1"/>
  <c r="J31" i="55"/>
  <c r="D29" i="55"/>
  <c r="E29" i="55"/>
  <c r="F29" i="55"/>
  <c r="G29" i="55"/>
  <c r="H29" i="55"/>
  <c r="C29" i="55"/>
  <c r="I10" i="55"/>
  <c r="J10" i="55" s="1"/>
  <c r="I11" i="55"/>
  <c r="J11" i="55" s="1"/>
  <c r="I12" i="55"/>
  <c r="J12" i="55" s="1"/>
  <c r="I13" i="55"/>
  <c r="J13" i="55" s="1"/>
  <c r="I14" i="55"/>
  <c r="J14" i="55" s="1"/>
  <c r="I15" i="55"/>
  <c r="J15" i="55" s="1"/>
  <c r="I16" i="55"/>
  <c r="J16" i="55" s="1"/>
  <c r="I17" i="55"/>
  <c r="J17" i="55" s="1"/>
  <c r="I18" i="55"/>
  <c r="J18" i="55" s="1"/>
  <c r="I19" i="55"/>
  <c r="J19" i="55" s="1"/>
  <c r="I20" i="55"/>
  <c r="J20" i="55" s="1"/>
  <c r="I21" i="55"/>
  <c r="J21" i="55" s="1"/>
  <c r="I22" i="55"/>
  <c r="J22" i="55" s="1"/>
  <c r="I23" i="55"/>
  <c r="J23" i="55" s="1"/>
  <c r="I24" i="55"/>
  <c r="J24" i="55" s="1"/>
  <c r="I25" i="55"/>
  <c r="J25" i="55" s="1"/>
  <c r="I26" i="55"/>
  <c r="J26" i="55" s="1"/>
  <c r="I27" i="55"/>
  <c r="J27" i="55" s="1"/>
  <c r="I28" i="55"/>
  <c r="J28" i="55" s="1"/>
  <c r="I9" i="55"/>
  <c r="E34" i="27"/>
  <c r="D34" i="27"/>
  <c r="C34" i="27"/>
  <c r="F34" i="27"/>
  <c r="G34" i="27"/>
  <c r="H34" i="27"/>
  <c r="I10" i="27"/>
  <c r="J10" i="27" s="1"/>
  <c r="I11" i="27"/>
  <c r="J11" i="27" s="1"/>
  <c r="I12" i="27"/>
  <c r="J12" i="27" s="1"/>
  <c r="I13" i="27"/>
  <c r="I14" i="27"/>
  <c r="J14" i="27" s="1"/>
  <c r="I15" i="27"/>
  <c r="J15" i="27" s="1"/>
  <c r="I16" i="27"/>
  <c r="J16" i="27" s="1"/>
  <c r="I17" i="27"/>
  <c r="J17" i="27" s="1"/>
  <c r="I18" i="27"/>
  <c r="J18" i="27" s="1"/>
  <c r="I19" i="27"/>
  <c r="J19" i="27" s="1"/>
  <c r="I20" i="27"/>
  <c r="J20" i="27" s="1"/>
  <c r="I21" i="27"/>
  <c r="J21" i="27" s="1"/>
  <c r="I22" i="27"/>
  <c r="J22" i="27" s="1"/>
  <c r="I23" i="27"/>
  <c r="J23" i="27" s="1"/>
  <c r="I24" i="27"/>
  <c r="J24" i="27" s="1"/>
  <c r="I25" i="27"/>
  <c r="J25" i="27" s="1"/>
  <c r="I26" i="27"/>
  <c r="J26" i="27" s="1"/>
  <c r="I27" i="27"/>
  <c r="J27" i="27" s="1"/>
  <c r="I28" i="27"/>
  <c r="J28" i="27" s="1"/>
  <c r="I29" i="27"/>
  <c r="J29" i="27" s="1"/>
  <c r="I30" i="27"/>
  <c r="J30" i="27" s="1"/>
  <c r="I31" i="27"/>
  <c r="J31" i="27" s="1"/>
  <c r="I32" i="27"/>
  <c r="J32" i="27" s="1"/>
  <c r="I33" i="27"/>
  <c r="J33" i="27" s="1"/>
  <c r="I9" i="27"/>
  <c r="J9" i="27" s="1"/>
  <c r="F34" i="120"/>
  <c r="W42" i="23" l="1"/>
  <c r="U32" i="30"/>
  <c r="H35" i="30"/>
  <c r="O45" i="23"/>
  <c r="W29" i="23"/>
  <c r="U31" i="30"/>
  <c r="V31" i="30" s="1"/>
  <c r="U23" i="30"/>
  <c r="V23" i="30" s="1"/>
  <c r="U15" i="30"/>
  <c r="V15" i="30" s="1"/>
  <c r="K45" i="23"/>
  <c r="U24" i="30"/>
  <c r="V24" i="30" s="1"/>
  <c r="U16" i="30"/>
  <c r="V16" i="30" s="1"/>
  <c r="I29" i="55"/>
  <c r="V27" i="23"/>
  <c r="W27" i="23" s="1"/>
  <c r="L35" i="30"/>
  <c r="P35" i="30"/>
  <c r="V17" i="23"/>
  <c r="W17" i="23" s="1"/>
  <c r="S45" i="23"/>
  <c r="U34" i="30"/>
  <c r="V34" i="30" s="1"/>
  <c r="U26" i="30"/>
  <c r="V26" i="30" s="1"/>
  <c r="U18" i="30"/>
  <c r="V18" i="30" s="1"/>
  <c r="U30" i="30"/>
  <c r="V30" i="30" s="1"/>
  <c r="U22" i="30"/>
  <c r="V22" i="30" s="1"/>
  <c r="U14" i="30"/>
  <c r="V14" i="30" s="1"/>
  <c r="G45" i="23"/>
  <c r="U33" i="30"/>
  <c r="V33" i="30" s="1"/>
  <c r="U25" i="30"/>
  <c r="V25" i="30" s="1"/>
  <c r="U17" i="30"/>
  <c r="V17" i="30" s="1"/>
  <c r="V19" i="23"/>
  <c r="W19" i="23" s="1"/>
  <c r="V23" i="23"/>
  <c r="W23" i="23" s="1"/>
  <c r="V32" i="30"/>
  <c r="V25" i="23"/>
  <c r="W25" i="23" s="1"/>
  <c r="U28" i="30"/>
  <c r="V28" i="30" s="1"/>
  <c r="U20" i="30"/>
  <c r="V20" i="30" s="1"/>
  <c r="U12" i="30"/>
  <c r="V12" i="30" s="1"/>
  <c r="U29" i="30"/>
  <c r="V29" i="30" s="1"/>
  <c r="U21" i="30"/>
  <c r="V21" i="30" s="1"/>
  <c r="U13" i="30"/>
  <c r="V13" i="30" s="1"/>
  <c r="U10" i="30"/>
  <c r="V10" i="30" s="1"/>
  <c r="U27" i="30"/>
  <c r="V27" i="30" s="1"/>
  <c r="U19" i="30"/>
  <c r="V19" i="30" s="1"/>
  <c r="U11" i="30"/>
  <c r="V11" i="30" s="1"/>
  <c r="V13" i="23"/>
  <c r="W13" i="23" s="1"/>
  <c r="V21" i="23"/>
  <c r="W21" i="23" s="1"/>
  <c r="D35" i="30"/>
  <c r="W43" i="23"/>
  <c r="T45" i="23"/>
  <c r="V39" i="23"/>
  <c r="W39" i="23" s="1"/>
  <c r="V40" i="23"/>
  <c r="W40" i="23" s="1"/>
  <c r="V32" i="23"/>
  <c r="W32" i="23" s="1"/>
  <c r="V33" i="23"/>
  <c r="W33" i="23" s="1"/>
  <c r="V34" i="23"/>
  <c r="W34" i="23" s="1"/>
  <c r="V24" i="23"/>
  <c r="W24" i="23" s="1"/>
  <c r="V16" i="23"/>
  <c r="W16" i="23" s="1"/>
  <c r="H45" i="23"/>
  <c r="U44" i="23"/>
  <c r="R45" i="23"/>
  <c r="F45" i="23"/>
  <c r="G44" i="55"/>
  <c r="T35" i="30"/>
  <c r="E30" i="23"/>
  <c r="M30" i="23"/>
  <c r="V10" i="23"/>
  <c r="W10" i="23" s="1"/>
  <c r="V22" i="23"/>
  <c r="W22" i="23" s="1"/>
  <c r="V14" i="23"/>
  <c r="W14" i="23" s="1"/>
  <c r="P45" i="23"/>
  <c r="D45" i="23"/>
  <c r="V35" i="23"/>
  <c r="W35" i="23" s="1"/>
  <c r="V36" i="23"/>
  <c r="W36" i="23" s="1"/>
  <c r="V37" i="23"/>
  <c r="W37" i="23" s="1"/>
  <c r="V38" i="23"/>
  <c r="W38" i="23" s="1"/>
  <c r="N45" i="23"/>
  <c r="V28" i="23"/>
  <c r="W28" i="23" s="1"/>
  <c r="V20" i="23"/>
  <c r="W20" i="23" s="1"/>
  <c r="V12" i="23"/>
  <c r="W12" i="23" s="1"/>
  <c r="E44" i="23"/>
  <c r="I43" i="55"/>
  <c r="V11" i="23"/>
  <c r="W11" i="23" s="1"/>
  <c r="L45" i="23"/>
  <c r="I44" i="23"/>
  <c r="V15" i="23"/>
  <c r="W15" i="23" s="1"/>
  <c r="I30" i="23"/>
  <c r="Q30" i="23"/>
  <c r="V26" i="23"/>
  <c r="W26" i="23" s="1"/>
  <c r="V18" i="23"/>
  <c r="W18" i="23" s="1"/>
  <c r="C45" i="23"/>
  <c r="M44" i="23"/>
  <c r="J45" i="23"/>
  <c r="U30" i="23"/>
  <c r="Q44" i="23"/>
  <c r="F44" i="55"/>
  <c r="I34" i="27"/>
  <c r="J34" i="27" s="1"/>
  <c r="C44" i="55"/>
  <c r="E44" i="55"/>
  <c r="H44" i="55"/>
  <c r="D44" i="55"/>
  <c r="J43" i="55"/>
  <c r="J9" i="55"/>
  <c r="J29" i="55" s="1"/>
  <c r="J13" i="27"/>
  <c r="M45" i="23" l="1"/>
  <c r="I44" i="55"/>
  <c r="I45" i="23"/>
  <c r="W44" i="23"/>
  <c r="U45" i="23"/>
  <c r="U35" i="30"/>
  <c r="E45" i="23"/>
  <c r="V35" i="30"/>
  <c r="V44" i="23"/>
  <c r="Q45" i="23"/>
  <c r="W30" i="23"/>
  <c r="V30" i="23"/>
  <c r="J44" i="55"/>
  <c r="D11" i="95"/>
  <c r="E11" i="95"/>
  <c r="F11" i="95"/>
  <c r="G11" i="95"/>
  <c r="H11" i="95"/>
  <c r="I11" i="95"/>
  <c r="J11" i="95"/>
  <c r="K11" i="95"/>
  <c r="L11" i="95"/>
  <c r="M11" i="95"/>
  <c r="N11" i="95"/>
  <c r="O11" i="95"/>
  <c r="P11" i="95"/>
  <c r="Q11" i="95"/>
  <c r="R11" i="95"/>
  <c r="S11" i="95"/>
  <c r="C11" i="95"/>
  <c r="D43" i="54"/>
  <c r="E43" i="54"/>
  <c r="F43" i="54"/>
  <c r="G43" i="54"/>
  <c r="H43" i="54"/>
  <c r="I43" i="54"/>
  <c r="J43" i="54"/>
  <c r="K43" i="54"/>
  <c r="L43" i="54"/>
  <c r="O43" i="54"/>
  <c r="P43" i="54"/>
  <c r="Q43" i="54"/>
  <c r="R43" i="54"/>
  <c r="C43" i="54"/>
  <c r="B43" i="54"/>
  <c r="N42" i="54"/>
  <c r="N41" i="54"/>
  <c r="M42" i="54"/>
  <c r="M41" i="54"/>
  <c r="C29" i="54"/>
  <c r="D29" i="54"/>
  <c r="E29" i="54"/>
  <c r="F29" i="54"/>
  <c r="G29" i="54"/>
  <c r="H29" i="54"/>
  <c r="I29" i="54"/>
  <c r="J29" i="54"/>
  <c r="K29" i="54"/>
  <c r="L29" i="54"/>
  <c r="M29" i="54"/>
  <c r="N29" i="54"/>
  <c r="O29" i="54"/>
  <c r="P29" i="54"/>
  <c r="Q29" i="54"/>
  <c r="R29" i="54"/>
  <c r="B29" i="54"/>
  <c r="C34" i="24"/>
  <c r="D34" i="24"/>
  <c r="E34" i="24"/>
  <c r="F34" i="24"/>
  <c r="G34" i="24"/>
  <c r="H34" i="24"/>
  <c r="I34" i="24"/>
  <c r="J34" i="24"/>
  <c r="K34" i="24"/>
  <c r="L34" i="24"/>
  <c r="M34" i="24"/>
  <c r="N34" i="24"/>
  <c r="O34" i="24"/>
  <c r="P34" i="24"/>
  <c r="Q34" i="24"/>
  <c r="R34" i="24"/>
  <c r="B34" i="24"/>
  <c r="C29" i="121"/>
  <c r="D29" i="121"/>
  <c r="E29" i="121"/>
  <c r="F29" i="121"/>
  <c r="G29" i="121"/>
  <c r="H29" i="121"/>
  <c r="I29" i="121"/>
  <c r="J29" i="121"/>
  <c r="K29" i="121"/>
  <c r="L29" i="121"/>
  <c r="M29" i="121"/>
  <c r="N29" i="121"/>
  <c r="O29" i="121"/>
  <c r="P29" i="121"/>
  <c r="Q29" i="121"/>
  <c r="R29" i="121"/>
  <c r="B29" i="121"/>
  <c r="R34" i="120"/>
  <c r="C34" i="120"/>
  <c r="D34" i="120"/>
  <c r="E34" i="120"/>
  <c r="F30" i="121"/>
  <c r="G34" i="120"/>
  <c r="H34" i="120"/>
  <c r="I34" i="120"/>
  <c r="J34" i="120"/>
  <c r="J30" i="121" s="1"/>
  <c r="K34" i="120"/>
  <c r="L34" i="120"/>
  <c r="M34" i="120"/>
  <c r="N34" i="120"/>
  <c r="O34" i="120"/>
  <c r="P34" i="120"/>
  <c r="Q34" i="120"/>
  <c r="B34" i="120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B24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8" i="4"/>
  <c r="M43" i="54" l="1"/>
  <c r="M44" i="54" s="1"/>
  <c r="W45" i="23"/>
  <c r="V45" i="23"/>
  <c r="N30" i="121"/>
  <c r="K44" i="54"/>
  <c r="R30" i="121"/>
  <c r="M30" i="121"/>
  <c r="E30" i="121"/>
  <c r="O44" i="54"/>
  <c r="E44" i="54"/>
  <c r="R24" i="4"/>
  <c r="N43" i="54"/>
  <c r="N44" i="54" s="1"/>
  <c r="L44" i="54"/>
  <c r="D44" i="54"/>
  <c r="B44" i="54"/>
  <c r="J44" i="54"/>
  <c r="Q30" i="121"/>
  <c r="I30" i="121"/>
  <c r="C44" i="54"/>
  <c r="I44" i="54"/>
  <c r="R44" i="54"/>
  <c r="H44" i="54"/>
  <c r="Q44" i="54"/>
  <c r="G44" i="54"/>
  <c r="P44" i="54"/>
  <c r="F44" i="54"/>
  <c r="P30" i="121"/>
  <c r="L30" i="121"/>
  <c r="H30" i="121"/>
  <c r="D30" i="121"/>
  <c r="B30" i="121"/>
  <c r="O30" i="121"/>
  <c r="K30" i="121"/>
  <c r="G30" i="121"/>
  <c r="C30" i="121"/>
  <c r="G15" i="2"/>
  <c r="G9" i="2"/>
  <c r="X42" i="62" l="1"/>
  <c r="X46" i="62"/>
  <c r="K6" i="2" l="1"/>
  <c r="X30" i="62"/>
  <c r="X33" i="62"/>
  <c r="X34" i="62"/>
  <c r="X35" i="62"/>
  <c r="X37" i="62"/>
  <c r="X49" i="62"/>
  <c r="F9" i="2"/>
  <c r="E15" i="2"/>
  <c r="E9" i="2"/>
  <c r="D15" i="2"/>
  <c r="F9" i="1"/>
  <c r="F8" i="1"/>
  <c r="F7" i="1"/>
  <c r="X50" i="62" l="1"/>
  <c r="K7" i="2"/>
  <c r="K8" i="2"/>
  <c r="H9" i="2"/>
  <c r="J9" i="2"/>
  <c r="K10" i="2"/>
  <c r="K11" i="2"/>
  <c r="K12" i="2"/>
  <c r="K13" i="2"/>
  <c r="K14" i="2"/>
  <c r="H15" i="2"/>
  <c r="J15" i="2"/>
  <c r="K16" i="2"/>
  <c r="K17" i="2"/>
  <c r="K19" i="2"/>
  <c r="K9" i="2" l="1"/>
  <c r="K15" i="2"/>
  <c r="A9" i="55" l="1"/>
  <c r="A11" i="51" l="1"/>
  <c r="A8" i="51" l="1"/>
  <c r="A10" i="55" l="1"/>
  <c r="A11" i="55"/>
  <c r="A12" i="55"/>
  <c r="A13" i="55"/>
  <c r="A14" i="55"/>
  <c r="A17" i="55"/>
  <c r="A18" i="55"/>
  <c r="A19" i="55"/>
  <c r="A20" i="55"/>
  <c r="A21" i="55"/>
  <c r="A22" i="55"/>
  <c r="A23" i="55"/>
  <c r="A24" i="55"/>
  <c r="A25" i="55"/>
  <c r="A10" i="23" l="1"/>
  <c r="A11" i="23"/>
  <c r="A12" i="23"/>
  <c r="A13" i="23"/>
  <c r="A14" i="23"/>
  <c r="A15" i="23"/>
  <c r="A18" i="23"/>
  <c r="A19" i="23"/>
  <c r="A20" i="23"/>
  <c r="A21" i="23"/>
  <c r="A22" i="23"/>
  <c r="A23" i="23"/>
  <c r="A24" i="23"/>
  <c r="X28" i="62" l="1"/>
  <c r="X27" i="62"/>
  <c r="X26" i="62"/>
  <c r="X25" i="62"/>
  <c r="X24" i="62"/>
  <c r="X23" i="62"/>
  <c r="X22" i="62"/>
  <c r="X9" i="62" l="1"/>
  <c r="X10" i="62"/>
  <c r="X11" i="62"/>
  <c r="X13" i="62"/>
  <c r="X14" i="62"/>
  <c r="X15" i="62"/>
  <c r="X16" i="62"/>
  <c r="X17" i="62"/>
  <c r="X18" i="62"/>
  <c r="X19" i="62"/>
  <c r="X20" i="62"/>
  <c r="X21" i="62"/>
  <c r="X8" i="62" l="1"/>
  <c r="T141" i="69"/>
  <c r="Q141" i="69"/>
  <c r="P141" i="69"/>
  <c r="N141" i="69"/>
  <c r="T134" i="69"/>
  <c r="P134" i="69"/>
  <c r="T127" i="69"/>
  <c r="P127" i="69"/>
  <c r="T111" i="69"/>
  <c r="N111" i="69"/>
  <c r="N98" i="69"/>
  <c r="T95" i="69"/>
  <c r="Q95" i="69"/>
  <c r="P95" i="69"/>
  <c r="N95" i="69"/>
  <c r="T88" i="69"/>
  <c r="Q88" i="69"/>
  <c r="P88" i="69"/>
  <c r="N88" i="69"/>
  <c r="T75" i="69"/>
  <c r="P75" i="69"/>
  <c r="N75" i="69"/>
  <c r="T62" i="69"/>
  <c r="Q62" i="69"/>
  <c r="P62" i="69"/>
  <c r="N62" i="69"/>
  <c r="T50" i="69"/>
  <c r="Q50" i="69"/>
  <c r="P50" i="69"/>
  <c r="N50" i="69"/>
  <c r="T37" i="69"/>
  <c r="Q37" i="69"/>
  <c r="P37" i="69"/>
  <c r="N37" i="69"/>
  <c r="T24" i="69"/>
  <c r="P24" i="69"/>
  <c r="N24" i="69"/>
  <c r="T12" i="69"/>
  <c r="Q12" i="69"/>
  <c r="P12" i="69"/>
  <c r="N12" i="69"/>
  <c r="I218" i="69"/>
  <c r="F218" i="69"/>
  <c r="E218" i="69"/>
  <c r="C218" i="69"/>
  <c r="I209" i="69"/>
  <c r="F209" i="69"/>
  <c r="E209" i="69"/>
  <c r="C209" i="69"/>
  <c r="I200" i="69"/>
  <c r="C200" i="69"/>
  <c r="I191" i="69"/>
  <c r="F191" i="69"/>
  <c r="E191" i="69"/>
  <c r="C191" i="69"/>
  <c r="I182" i="69"/>
  <c r="F182" i="69"/>
  <c r="E182" i="69"/>
  <c r="C182" i="69"/>
  <c r="I173" i="69"/>
  <c r="C173" i="69"/>
  <c r="I163" i="69"/>
  <c r="F163" i="69"/>
  <c r="E163" i="69"/>
  <c r="C163" i="69"/>
  <c r="I154" i="69"/>
  <c r="G154" i="69"/>
  <c r="F154" i="69"/>
  <c r="E154" i="69"/>
  <c r="C154" i="69"/>
  <c r="I143" i="69"/>
  <c r="G143" i="69"/>
  <c r="F143" i="69"/>
  <c r="E143" i="69"/>
  <c r="C143" i="69"/>
  <c r="I132" i="69"/>
  <c r="F132" i="69"/>
  <c r="E132" i="69"/>
  <c r="C132" i="69"/>
  <c r="I121" i="69"/>
  <c r="F121" i="69"/>
  <c r="E121" i="69"/>
  <c r="C121" i="69"/>
  <c r="I110" i="69"/>
  <c r="F110" i="69"/>
  <c r="E110" i="69"/>
  <c r="C110" i="69"/>
  <c r="I99" i="69"/>
  <c r="F99" i="69"/>
  <c r="E99" i="69"/>
  <c r="C99" i="69"/>
  <c r="I88" i="69"/>
  <c r="F88" i="69"/>
  <c r="E88" i="69"/>
  <c r="D88" i="69"/>
  <c r="C88" i="69"/>
  <c r="H77" i="69"/>
  <c r="G77" i="69"/>
  <c r="F77" i="69"/>
  <c r="E77" i="69"/>
  <c r="C77" i="69"/>
  <c r="I76" i="69"/>
  <c r="I75" i="69"/>
  <c r="I73" i="69"/>
  <c r="I72" i="69"/>
  <c r="I71" i="69"/>
  <c r="H66" i="69"/>
  <c r="G66" i="69"/>
  <c r="F66" i="69"/>
  <c r="E66" i="69"/>
  <c r="C66" i="69"/>
  <c r="I65" i="69"/>
  <c r="I64" i="69"/>
  <c r="I62" i="69"/>
  <c r="I61" i="69"/>
  <c r="I60" i="69"/>
  <c r="H55" i="69"/>
  <c r="G55" i="69"/>
  <c r="F55" i="69"/>
  <c r="E55" i="69"/>
  <c r="C55" i="69"/>
  <c r="I54" i="69"/>
  <c r="I53" i="69"/>
  <c r="I51" i="69"/>
  <c r="I50" i="69"/>
  <c r="I49" i="69"/>
  <c r="H44" i="69"/>
  <c r="G44" i="69"/>
  <c r="F44" i="69"/>
  <c r="E44" i="69"/>
  <c r="C44" i="69"/>
  <c r="I43" i="69"/>
  <c r="I42" i="69"/>
  <c r="I40" i="69"/>
  <c r="I39" i="69"/>
  <c r="I38" i="69"/>
  <c r="H33" i="69"/>
  <c r="G33" i="69"/>
  <c r="F33" i="69"/>
  <c r="E33" i="69"/>
  <c r="C33" i="69"/>
  <c r="I32" i="69"/>
  <c r="I31" i="69"/>
  <c r="I29" i="69"/>
  <c r="I28" i="69"/>
  <c r="I27" i="69"/>
  <c r="G22" i="69"/>
  <c r="E22" i="69"/>
  <c r="C22" i="69"/>
  <c r="I21" i="69"/>
  <c r="I18" i="69"/>
  <c r="I17" i="69"/>
  <c r="H11" i="69"/>
  <c r="G11" i="69"/>
  <c r="F11" i="69"/>
  <c r="E11" i="69"/>
  <c r="C11" i="69"/>
  <c r="I10" i="69"/>
  <c r="I9" i="69"/>
  <c r="I7" i="69"/>
  <c r="I6" i="69"/>
  <c r="I5" i="69"/>
  <c r="I11" i="69" l="1"/>
  <c r="I22" i="69"/>
  <c r="I66" i="69"/>
  <c r="I33" i="69"/>
  <c r="I44" i="69"/>
  <c r="I77" i="69"/>
  <c r="I55" i="69"/>
  <c r="I14" i="61" l="1"/>
  <c r="I13" i="61"/>
  <c r="I12" i="61"/>
  <c r="I11" i="61"/>
  <c r="I10" i="61"/>
  <c r="I9" i="61"/>
  <c r="I8" i="61"/>
  <c r="I7" i="61"/>
  <c r="I6" i="61"/>
  <c r="I32" i="6" l="1"/>
  <c r="Z25" i="56" l="1"/>
  <c r="Z26" i="56" s="1"/>
  <c r="Y25" i="56"/>
  <c r="Y26" i="56" s="1"/>
  <c r="X25" i="56"/>
  <c r="X26" i="56" s="1"/>
  <c r="W25" i="56"/>
  <c r="W26" i="56" s="1"/>
  <c r="V25" i="56"/>
  <c r="V26" i="56" s="1"/>
  <c r="U25" i="56"/>
  <c r="U26" i="56" s="1"/>
  <c r="T25" i="56"/>
  <c r="T26" i="56" s="1"/>
  <c r="S25" i="56"/>
  <c r="S26" i="56" s="1"/>
  <c r="R25" i="56"/>
  <c r="R26" i="56" s="1"/>
  <c r="Q25" i="56"/>
  <c r="Q26" i="56" s="1"/>
  <c r="P25" i="56"/>
  <c r="P26" i="56" s="1"/>
  <c r="O25" i="56"/>
  <c r="O26" i="56" s="1"/>
  <c r="N25" i="56"/>
  <c r="N26" i="56" s="1"/>
  <c r="M25" i="56"/>
  <c r="M26" i="56" s="1"/>
  <c r="L25" i="56"/>
  <c r="L26" i="56" s="1"/>
  <c r="K25" i="56"/>
  <c r="K26" i="56" s="1"/>
  <c r="J25" i="56"/>
  <c r="J26" i="56" s="1"/>
  <c r="I25" i="56"/>
  <c r="I26" i="56" s="1"/>
  <c r="H25" i="56"/>
  <c r="H26" i="56" s="1"/>
  <c r="G25" i="56"/>
  <c r="G26" i="56" s="1"/>
  <c r="F25" i="56"/>
  <c r="F26" i="56" s="1"/>
  <c r="E25" i="56"/>
  <c r="E26" i="56" s="1"/>
  <c r="D25" i="56"/>
  <c r="D26" i="56" s="1"/>
  <c r="C25" i="56"/>
  <c r="C26" i="56" s="1"/>
  <c r="H6" i="50"/>
  <c r="H5" i="50"/>
  <c r="H5" i="49"/>
  <c r="H6" i="49"/>
  <c r="H7" i="49"/>
  <c r="H8" i="49"/>
  <c r="H9" i="49"/>
  <c r="H10" i="49"/>
  <c r="H11" i="49"/>
  <c r="H12" i="49"/>
  <c r="H13" i="49"/>
  <c r="C25" i="21"/>
  <c r="C26" i="21" s="1"/>
  <c r="D25" i="21"/>
  <c r="D26" i="21" s="1"/>
  <c r="E25" i="21"/>
  <c r="E26" i="21" s="1"/>
  <c r="F25" i="21"/>
  <c r="F26" i="21" s="1"/>
  <c r="G25" i="21"/>
  <c r="G26" i="21" s="1"/>
  <c r="B25" i="21"/>
  <c r="B26" i="21" s="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5" i="21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6" i="19"/>
  <c r="D24" i="22"/>
  <c r="D25" i="22" s="1"/>
  <c r="E24" i="22"/>
  <c r="E25" i="22" s="1"/>
  <c r="C24" i="22"/>
  <c r="C25" i="22" s="1"/>
  <c r="O22" i="18"/>
  <c r="N22" i="18"/>
  <c r="H7" i="38"/>
  <c r="H6" i="38"/>
  <c r="C15" i="40"/>
  <c r="D15" i="40"/>
  <c r="E15" i="40"/>
  <c r="F15" i="40"/>
  <c r="G15" i="40"/>
  <c r="H15" i="40"/>
  <c r="I15" i="40"/>
  <c r="J15" i="40"/>
  <c r="K15" i="40"/>
  <c r="L15" i="40"/>
  <c r="M15" i="40"/>
  <c r="B15" i="40"/>
  <c r="C15" i="37"/>
  <c r="D15" i="37"/>
  <c r="E15" i="37"/>
  <c r="F15" i="37"/>
  <c r="G15" i="37"/>
  <c r="H15" i="37"/>
  <c r="I15" i="37"/>
  <c r="J15" i="37"/>
  <c r="K15" i="37"/>
  <c r="L15" i="37"/>
  <c r="M15" i="37"/>
  <c r="N15" i="37"/>
  <c r="O15" i="37"/>
  <c r="P15" i="37"/>
  <c r="Q15" i="37"/>
  <c r="B15" i="37"/>
  <c r="C32" i="39"/>
  <c r="D32" i="39"/>
  <c r="E32" i="39"/>
  <c r="F32" i="39"/>
  <c r="G32" i="39"/>
  <c r="H32" i="39"/>
  <c r="I32" i="39"/>
  <c r="J32" i="39"/>
  <c r="K32" i="39"/>
  <c r="L32" i="39"/>
  <c r="M32" i="39"/>
  <c r="N32" i="39"/>
  <c r="O32" i="39"/>
  <c r="P32" i="39"/>
  <c r="Q32" i="39"/>
  <c r="R32" i="39"/>
  <c r="S32" i="39"/>
  <c r="T32" i="39"/>
  <c r="U32" i="39"/>
  <c r="V32" i="39"/>
  <c r="W32" i="39"/>
  <c r="B32" i="39"/>
  <c r="C32" i="36"/>
  <c r="D32" i="36"/>
  <c r="E32" i="36"/>
  <c r="F32" i="36"/>
  <c r="G32" i="36"/>
  <c r="H32" i="36"/>
  <c r="I32" i="36"/>
  <c r="J32" i="36"/>
  <c r="K32" i="36"/>
  <c r="L32" i="36"/>
  <c r="M32" i="36"/>
  <c r="N32" i="36"/>
  <c r="O32" i="36"/>
  <c r="P32" i="36"/>
  <c r="Q32" i="36"/>
  <c r="R32" i="36"/>
  <c r="S32" i="36"/>
  <c r="T32" i="36"/>
  <c r="U32" i="36"/>
  <c r="V32" i="36"/>
  <c r="W32" i="36"/>
  <c r="X32" i="36"/>
  <c r="B32" i="36"/>
  <c r="H26" i="21" l="1"/>
  <c r="H25" i="21"/>
  <c r="D10" i="35"/>
  <c r="E10" i="35"/>
  <c r="F10" i="35"/>
  <c r="G10" i="35"/>
  <c r="H10" i="35"/>
  <c r="I10" i="35"/>
  <c r="J10" i="35"/>
  <c r="K10" i="35"/>
  <c r="L10" i="35"/>
  <c r="M10" i="35"/>
  <c r="N10" i="35"/>
  <c r="O10" i="35"/>
  <c r="C10" i="35"/>
  <c r="D35" i="33"/>
  <c r="E35" i="33"/>
  <c r="F35" i="33"/>
  <c r="G35" i="33"/>
  <c r="H35" i="33"/>
  <c r="I35" i="33"/>
  <c r="J35" i="33"/>
  <c r="K35" i="33"/>
  <c r="L35" i="33"/>
  <c r="M35" i="33"/>
  <c r="N35" i="33"/>
  <c r="O35" i="33"/>
  <c r="P35" i="33"/>
  <c r="Q35" i="33"/>
  <c r="R35" i="33"/>
  <c r="S35" i="33"/>
  <c r="T35" i="33"/>
  <c r="U35" i="33"/>
  <c r="V35" i="33"/>
  <c r="W35" i="33"/>
  <c r="X35" i="33"/>
  <c r="Y35" i="33"/>
  <c r="Z35" i="33"/>
  <c r="AA35" i="33"/>
  <c r="AB35" i="33"/>
  <c r="AC35" i="33"/>
  <c r="AD35" i="33"/>
  <c r="AE35" i="33"/>
  <c r="AF35" i="33"/>
  <c r="AG35" i="33"/>
  <c r="AH35" i="33"/>
  <c r="AI35" i="33"/>
  <c r="AJ35" i="33"/>
  <c r="C35" i="33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AI35" i="10"/>
  <c r="AJ35" i="10"/>
  <c r="C35" i="10"/>
  <c r="J7" i="7" l="1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6" i="7"/>
  <c r="I7" i="29"/>
  <c r="I6" i="29"/>
  <c r="I7" i="28"/>
  <c r="I8" i="28"/>
  <c r="I9" i="28"/>
  <c r="I10" i="28"/>
  <c r="I11" i="28"/>
  <c r="I12" i="28"/>
  <c r="I13" i="28"/>
  <c r="I14" i="28"/>
  <c r="I6" i="28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6" i="6"/>
  <c r="C26" i="7"/>
  <c r="C27" i="7" s="1"/>
  <c r="D26" i="7"/>
  <c r="D27" i="7" s="1"/>
  <c r="E26" i="7"/>
  <c r="E27" i="7" s="1"/>
  <c r="F26" i="7"/>
  <c r="F27" i="7" s="1"/>
  <c r="G26" i="7"/>
  <c r="G27" i="7" s="1"/>
  <c r="H26" i="7"/>
  <c r="H27" i="7" s="1"/>
  <c r="I26" i="7"/>
  <c r="I27" i="7" s="1"/>
  <c r="J26" i="7" l="1"/>
  <c r="J27" i="7"/>
  <c r="O7" i="26" l="1"/>
  <c r="Q7" i="26" s="1"/>
  <c r="N7" i="26"/>
  <c r="O6" i="26"/>
  <c r="Q6" i="26" s="1"/>
  <c r="N6" i="26"/>
  <c r="O7" i="25"/>
  <c r="Q7" i="25" s="1"/>
  <c r="O8" i="25"/>
  <c r="Q8" i="25" s="1"/>
  <c r="O9" i="25"/>
  <c r="Q9" i="25" s="1"/>
  <c r="O10" i="25"/>
  <c r="Q10" i="25" s="1"/>
  <c r="O11" i="25"/>
  <c r="Q11" i="25" s="1"/>
  <c r="O12" i="25"/>
  <c r="Q12" i="25" s="1"/>
  <c r="O13" i="25"/>
  <c r="Q13" i="25" s="1"/>
  <c r="O14" i="25"/>
  <c r="Q14" i="25" s="1"/>
  <c r="O6" i="25"/>
  <c r="Q6" i="25" s="1"/>
  <c r="N7" i="25"/>
  <c r="N8" i="25"/>
  <c r="N9" i="25"/>
  <c r="N10" i="25"/>
  <c r="N11" i="25"/>
  <c r="N12" i="25"/>
  <c r="N13" i="25"/>
  <c r="N14" i="25"/>
  <c r="N6" i="25"/>
  <c r="O7" i="18"/>
  <c r="Q7" i="18" s="1"/>
  <c r="O8" i="18"/>
  <c r="Q8" i="18" s="1"/>
  <c r="O9" i="18"/>
  <c r="O10" i="18"/>
  <c r="Q10" i="18" s="1"/>
  <c r="O11" i="18"/>
  <c r="Q11" i="18" s="1"/>
  <c r="O12" i="18"/>
  <c r="Q12" i="18" s="1"/>
  <c r="O13" i="18"/>
  <c r="Q13" i="18" s="1"/>
  <c r="O14" i="18"/>
  <c r="Q14" i="18" s="1"/>
  <c r="O15" i="18"/>
  <c r="Q15" i="18" s="1"/>
  <c r="O16" i="18"/>
  <c r="Q16" i="18" s="1"/>
  <c r="O17" i="18"/>
  <c r="Q17" i="18" s="1"/>
  <c r="O18" i="18"/>
  <c r="Q18" i="18" s="1"/>
  <c r="O19" i="18"/>
  <c r="Q19" i="18" s="1"/>
  <c r="O20" i="18"/>
  <c r="Q20" i="18" s="1"/>
  <c r="Q21" i="18"/>
  <c r="Q22" i="18"/>
  <c r="O23" i="18"/>
  <c r="Q23" i="18" s="1"/>
  <c r="O24" i="18"/>
  <c r="Q24" i="18" s="1"/>
  <c r="O25" i="18"/>
  <c r="Q25" i="18" s="1"/>
  <c r="O6" i="18"/>
  <c r="Q6" i="18" s="1"/>
  <c r="D26" i="18"/>
  <c r="D27" i="18" s="1"/>
  <c r="E26" i="18"/>
  <c r="E27" i="18" s="1"/>
  <c r="F26" i="18"/>
  <c r="F27" i="18" s="1"/>
  <c r="G26" i="18"/>
  <c r="G27" i="18" s="1"/>
  <c r="H26" i="18"/>
  <c r="H27" i="18" s="1"/>
  <c r="I26" i="18"/>
  <c r="I27" i="18" s="1"/>
  <c r="J26" i="18"/>
  <c r="J27" i="18" s="1"/>
  <c r="K26" i="18"/>
  <c r="K27" i="18" s="1"/>
  <c r="L26" i="18"/>
  <c r="L27" i="18" s="1"/>
  <c r="M26" i="18"/>
  <c r="M27" i="18" s="1"/>
  <c r="P26" i="18"/>
  <c r="P27" i="18" s="1"/>
  <c r="C26" i="18"/>
  <c r="C27" i="18" s="1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3" i="18"/>
  <c r="N24" i="18"/>
  <c r="N25" i="18"/>
  <c r="N6" i="18"/>
  <c r="O7" i="3"/>
  <c r="Q7" i="3" s="1"/>
  <c r="O8" i="3"/>
  <c r="Q8" i="3" s="1"/>
  <c r="O9" i="3"/>
  <c r="Q9" i="3" s="1"/>
  <c r="O10" i="3"/>
  <c r="Q10" i="3" s="1"/>
  <c r="O11" i="3"/>
  <c r="Q11" i="3" s="1"/>
  <c r="O12" i="3"/>
  <c r="Q12" i="3" s="1"/>
  <c r="O13" i="3"/>
  <c r="Q13" i="3" s="1"/>
  <c r="O14" i="3"/>
  <c r="Q14" i="3" s="1"/>
  <c r="O15" i="3"/>
  <c r="Q15" i="3" s="1"/>
  <c r="O16" i="3"/>
  <c r="Q16" i="3" s="1"/>
  <c r="O17" i="3"/>
  <c r="Q17" i="3" s="1"/>
  <c r="O18" i="3"/>
  <c r="Q18" i="3" s="1"/>
  <c r="O19" i="3"/>
  <c r="Q19" i="3" s="1"/>
  <c r="O20" i="3"/>
  <c r="Q20" i="3" s="1"/>
  <c r="O21" i="3"/>
  <c r="Q21" i="3" s="1"/>
  <c r="O22" i="3"/>
  <c r="Q22" i="3" s="1"/>
  <c r="O23" i="3"/>
  <c r="Q23" i="3" s="1"/>
  <c r="O24" i="3"/>
  <c r="Q24" i="3" s="1"/>
  <c r="O25" i="3"/>
  <c r="Q25" i="3" s="1"/>
  <c r="O26" i="3"/>
  <c r="Q26" i="3" s="1"/>
  <c r="O27" i="3"/>
  <c r="Q27" i="3" s="1"/>
  <c r="O28" i="3"/>
  <c r="Q28" i="3" s="1"/>
  <c r="O29" i="3"/>
  <c r="Q29" i="3" s="1"/>
  <c r="O30" i="3"/>
  <c r="Q30" i="3" s="1"/>
  <c r="O31" i="3"/>
  <c r="Q31" i="3" s="1"/>
  <c r="O32" i="3"/>
  <c r="Q32" i="3" s="1"/>
  <c r="O6" i="3"/>
  <c r="Q6" i="3" s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6" i="3"/>
  <c r="O26" i="18" l="1"/>
  <c r="O27" i="18" s="1"/>
  <c r="Q9" i="18"/>
  <c r="Q26" i="18" s="1"/>
  <c r="Q27" i="18" s="1"/>
  <c r="N26" i="18"/>
  <c r="N27" i="18" s="1"/>
</calcChain>
</file>

<file path=xl/sharedStrings.xml><?xml version="1.0" encoding="utf-8"?>
<sst xmlns="http://schemas.openxmlformats.org/spreadsheetml/2006/main" count="6718" uniqueCount="1015">
  <si>
    <t>المجموع</t>
  </si>
  <si>
    <t>سيارات الركاب</t>
  </si>
  <si>
    <t>حقليـــــــــــــــــة</t>
  </si>
  <si>
    <t>بــــــــــــــــــاص</t>
  </si>
  <si>
    <t>مجموع سيارات الركاب</t>
  </si>
  <si>
    <t>سيارات الحمل</t>
  </si>
  <si>
    <t>بيـــــــــــــــك اب</t>
  </si>
  <si>
    <t>فــــــــــــــــــان</t>
  </si>
  <si>
    <t>اللوريـــــــات</t>
  </si>
  <si>
    <t>الشاصـــــــي</t>
  </si>
  <si>
    <t>القــــــــــلاب</t>
  </si>
  <si>
    <t>مجموع اللوريـــــــات</t>
  </si>
  <si>
    <t>مجموع سيارات الحمل</t>
  </si>
  <si>
    <t>السيارات ذات المواصفات الخاصة</t>
  </si>
  <si>
    <t>المجمــــــــــوع الكلــــــــــي</t>
  </si>
  <si>
    <t>جدول رقم (3)</t>
  </si>
  <si>
    <t>سيارات ذات مواصفات خاصة</t>
  </si>
  <si>
    <t>المجموع الكلي</t>
  </si>
  <si>
    <t>حقلية</t>
  </si>
  <si>
    <t>باص</t>
  </si>
  <si>
    <t>بيك اب</t>
  </si>
  <si>
    <t>فان</t>
  </si>
  <si>
    <t xml:space="preserve">اللوريات </t>
  </si>
  <si>
    <t>شاصي</t>
  </si>
  <si>
    <t>قلاب</t>
  </si>
  <si>
    <t>مجموع اللوريات</t>
  </si>
  <si>
    <t>الخارجية</t>
  </si>
  <si>
    <t>الصناعة والمعادن</t>
  </si>
  <si>
    <t>الــنفـــــــــــــط</t>
  </si>
  <si>
    <t>التجـــــــــــــارة</t>
  </si>
  <si>
    <t>الزراعــــــــــــة</t>
  </si>
  <si>
    <t>الموارد المائية</t>
  </si>
  <si>
    <t xml:space="preserve">النقل </t>
  </si>
  <si>
    <t>الداخليــــــــــــــة</t>
  </si>
  <si>
    <t>الاعمار والاسكان</t>
  </si>
  <si>
    <t>التعليم العالي والبحث العلمي</t>
  </si>
  <si>
    <t>التربيـــــــــــــة</t>
  </si>
  <si>
    <t>الصحـــــــــــــة</t>
  </si>
  <si>
    <t>الشباب والرياضة</t>
  </si>
  <si>
    <t>الكهرباء</t>
  </si>
  <si>
    <t>البلديات والاشغال العامة</t>
  </si>
  <si>
    <t>العـــــــــــــــدل</t>
  </si>
  <si>
    <t>الماليــــــــــــــة</t>
  </si>
  <si>
    <t>التخطيط</t>
  </si>
  <si>
    <t>الاتصالات</t>
  </si>
  <si>
    <t>العمل والشؤون الاجتماعية</t>
  </si>
  <si>
    <t>العلوم والتكنولوجيا</t>
  </si>
  <si>
    <t xml:space="preserve">المهجرين والمهاجرين </t>
  </si>
  <si>
    <t>الثقافة</t>
  </si>
  <si>
    <t>البيئة</t>
  </si>
  <si>
    <t>أمانة بغداد</t>
  </si>
  <si>
    <t>ديوان الرقابـة المالية</t>
  </si>
  <si>
    <t>البنك المركزي العراقي</t>
  </si>
  <si>
    <t xml:space="preserve">مجلس القضاء الاعلى </t>
  </si>
  <si>
    <t>الهيئة العليا للحج والعمرة</t>
  </si>
  <si>
    <t>المجمع العلمي العراقي</t>
  </si>
  <si>
    <t>بيت الحكمــــــــــــــة</t>
  </si>
  <si>
    <t xml:space="preserve">ديوان الوقف السني </t>
  </si>
  <si>
    <t>ديوان الوقف الشيعي</t>
  </si>
  <si>
    <t xml:space="preserve">المجموع العام </t>
  </si>
  <si>
    <t>سنة الصنع</t>
  </si>
  <si>
    <t>النوع</t>
  </si>
  <si>
    <t>بيك أب</t>
  </si>
  <si>
    <t>اللوريات</t>
  </si>
  <si>
    <t>لوري شاصي</t>
  </si>
  <si>
    <t>لوري قلاب</t>
  </si>
  <si>
    <t xml:space="preserve">مجموع اللوريات </t>
  </si>
  <si>
    <t xml:space="preserve">مجموع سيارات الحمل </t>
  </si>
  <si>
    <t xml:space="preserve">سيارات ذات مواصفات خاصة </t>
  </si>
  <si>
    <t>جدول رقم ( 6 )</t>
  </si>
  <si>
    <t xml:space="preserve">                باص</t>
  </si>
  <si>
    <t>الخارجيـــــــــــة</t>
  </si>
  <si>
    <t xml:space="preserve">التجارة </t>
  </si>
  <si>
    <t>الاعماروالاسكان</t>
  </si>
  <si>
    <t>التربيــــــــــــــة</t>
  </si>
  <si>
    <t>الصحــــــــــــــة</t>
  </si>
  <si>
    <t xml:space="preserve"> الكهـــــــرباء</t>
  </si>
  <si>
    <t>العــــــــــــــــدل</t>
  </si>
  <si>
    <t>الماليـــــــــــــــة</t>
  </si>
  <si>
    <t xml:space="preserve"> التخطيط</t>
  </si>
  <si>
    <t>المهجرين والمهاجرين</t>
  </si>
  <si>
    <t xml:space="preserve">الثقافة </t>
  </si>
  <si>
    <t xml:space="preserve">البيئة </t>
  </si>
  <si>
    <t>تابع جدول رقم ( 6 )</t>
  </si>
  <si>
    <t xml:space="preserve">امانة بغداد </t>
  </si>
  <si>
    <t>ديوان الرقابة المالية</t>
  </si>
  <si>
    <t>الهيئة للحج والعمرة</t>
  </si>
  <si>
    <t>بيت الحكمــــــــــــة</t>
  </si>
  <si>
    <t>ديوان الوقف السني</t>
  </si>
  <si>
    <t>لوري حوضية</t>
  </si>
  <si>
    <t>جدول رقم ( 8 )</t>
  </si>
  <si>
    <t>اسعاف</t>
  </si>
  <si>
    <t>اطفاء</t>
  </si>
  <si>
    <t>حاملة كرين</t>
  </si>
  <si>
    <t>رافعة</t>
  </si>
  <si>
    <t>حفارة</t>
  </si>
  <si>
    <t>تنظيف طرق</t>
  </si>
  <si>
    <t>اخرى</t>
  </si>
  <si>
    <t>الخارجيــــة</t>
  </si>
  <si>
    <t>النفـــــــــــــــــط</t>
  </si>
  <si>
    <t>التجــــــــــــــارة</t>
  </si>
  <si>
    <t xml:space="preserve">الداخلية </t>
  </si>
  <si>
    <t xml:space="preserve">التربـيـــــــــة </t>
  </si>
  <si>
    <t>الصحــــــــــة</t>
  </si>
  <si>
    <t xml:space="preserve"> الكهربـــــــاء</t>
  </si>
  <si>
    <t>المالية</t>
  </si>
  <si>
    <t>العمل والشؤن الاجتماعية</t>
  </si>
  <si>
    <t xml:space="preserve"> </t>
  </si>
  <si>
    <t xml:space="preserve">  ( جدول رقم ( 9   </t>
  </si>
  <si>
    <t>نوع المعدات</t>
  </si>
  <si>
    <t>كريدر</t>
  </si>
  <si>
    <t>بلدوزر</t>
  </si>
  <si>
    <t>شفل</t>
  </si>
  <si>
    <t>كرين</t>
  </si>
  <si>
    <t>سكريبر</t>
  </si>
  <si>
    <t>حادلة حديدية</t>
  </si>
  <si>
    <t>حادلة مطاطية</t>
  </si>
  <si>
    <t>مدقة هزازة</t>
  </si>
  <si>
    <t>مازجة كونكريتية خباطة</t>
  </si>
  <si>
    <t>ضاغطة هواء</t>
  </si>
  <si>
    <t>دنبر قلاب</t>
  </si>
  <si>
    <t>مولدة كهرباء</t>
  </si>
  <si>
    <t>ماكنة لحيم كهربائية</t>
  </si>
  <si>
    <t>كسارات</t>
  </si>
  <si>
    <t>ماكنة لحيم ديزل</t>
  </si>
  <si>
    <t>التجارة</t>
  </si>
  <si>
    <t>مقطورة ماء ساحبة</t>
  </si>
  <si>
    <t>معمل اسفلت</t>
  </si>
  <si>
    <t>مرجل اسفلت</t>
  </si>
  <si>
    <t>فارشة اسفلت</t>
  </si>
  <si>
    <t>مضخة ماء</t>
  </si>
  <si>
    <t>رافعة شوكية</t>
  </si>
  <si>
    <t>حفارة سربس</t>
  </si>
  <si>
    <t>ساحبات</t>
  </si>
  <si>
    <t>الوزارة</t>
  </si>
  <si>
    <t>الزراعي</t>
  </si>
  <si>
    <t>الزراعة</t>
  </si>
  <si>
    <t>التربية</t>
  </si>
  <si>
    <t>العدل</t>
  </si>
  <si>
    <t xml:space="preserve">النفط </t>
  </si>
  <si>
    <t>الصحة</t>
  </si>
  <si>
    <t>النقل</t>
  </si>
  <si>
    <t>الرقابة المالية</t>
  </si>
  <si>
    <t>الوقف السني</t>
  </si>
  <si>
    <t>البنك المركزي</t>
  </si>
  <si>
    <t>العــــــدل</t>
  </si>
  <si>
    <t xml:space="preserve">سيارات الركاب </t>
  </si>
  <si>
    <t>جدول رقم ( 10 )</t>
  </si>
  <si>
    <t xml:space="preserve">السيارات العاملة </t>
  </si>
  <si>
    <t>السيارات غير العاملة</t>
  </si>
  <si>
    <t>المسروقة</t>
  </si>
  <si>
    <t>المتضررة</t>
  </si>
  <si>
    <t>المحطمة</t>
  </si>
  <si>
    <t>اخرى تذكر</t>
  </si>
  <si>
    <t>الوزارات</t>
  </si>
  <si>
    <t>حقوق الانسان</t>
  </si>
  <si>
    <t>هيئة الاوراق المالية</t>
  </si>
  <si>
    <t>هيئة الاعلام والاتصالات</t>
  </si>
  <si>
    <t>الهيئة الوطنية للاستثمار</t>
  </si>
  <si>
    <t>هيئة دعوية الملكية</t>
  </si>
  <si>
    <t xml:space="preserve">هيئة المصادر المشعة </t>
  </si>
  <si>
    <t xml:space="preserve">المفوضية العليا المستقلة </t>
  </si>
  <si>
    <t xml:space="preserve">جهاز الامن الوطني </t>
  </si>
  <si>
    <t>شؤون المحافظات</t>
  </si>
  <si>
    <t xml:space="preserve">هيئة النزاهة </t>
  </si>
  <si>
    <t xml:space="preserve">مؤسسة الشهداء </t>
  </si>
  <si>
    <t>مؤسسة السجناء</t>
  </si>
  <si>
    <t>حالات تسجيل السيارات في المرور</t>
  </si>
  <si>
    <t>شركات القطاع 
المختلط</t>
  </si>
  <si>
    <t>المجموع الاجمالي للسيارات 
العاملة وغيرالعاملة</t>
  </si>
  <si>
    <t xml:space="preserve">المسجلة </t>
  </si>
  <si>
    <t xml:space="preserve"> غير المسجلة </t>
  </si>
  <si>
    <t>المحكمة الاتحادية العليا</t>
  </si>
  <si>
    <t>جدولرقم ( 7 )</t>
  </si>
  <si>
    <t>السياحة والاثار</t>
  </si>
  <si>
    <t>اقليم كردستان</t>
  </si>
  <si>
    <t>تابع جدول رقم ( 10 )</t>
  </si>
  <si>
    <t>اعداد السيارات ( المسجلة والغير المسجلة ) ( والعاملة والغير عاملة ) التي تمتلكها اجهزة الدولة والدوائر غير المرتبط بوزارة في القطاعين العام والمختلط لسنة 2012</t>
  </si>
  <si>
    <t>تابع جدول رقم ( 3 )</t>
  </si>
  <si>
    <t>اعداد السيارات العاملة وغير العاملة التي تمتلكها اجهزة الدولة والدوائر غير المرتيطة بوزارة لسنة 2012</t>
  </si>
  <si>
    <t xml:space="preserve">مخندقة </t>
  </si>
  <si>
    <t>قالعة نخيل</t>
  </si>
  <si>
    <t>حفار سلكي</t>
  </si>
  <si>
    <t>مناولة تلسكوبية</t>
  </si>
  <si>
    <t>رافعة جانبية</t>
  </si>
  <si>
    <t>رافعة سلكية</t>
  </si>
  <si>
    <t>رافعة هيدروليكية</t>
  </si>
  <si>
    <t>دنبر منجمي</t>
  </si>
  <si>
    <t>قاشطة اسفلت</t>
  </si>
  <si>
    <t xml:space="preserve">المجموع الاجمالي </t>
  </si>
  <si>
    <t>المجموع الاجمالي</t>
  </si>
  <si>
    <t xml:space="preserve"> جدول رقم ( 11 )</t>
  </si>
  <si>
    <t xml:space="preserve">السيارات 
العاملة </t>
  </si>
  <si>
    <t>حوضية 
(طن)</t>
  </si>
  <si>
    <t xml:space="preserve">حوضية
 (لتر) </t>
  </si>
  <si>
    <t>حوضية
 (طن)</t>
  </si>
  <si>
    <t xml:space="preserve">حوضية 
(لتر) </t>
  </si>
  <si>
    <t xml:space="preserve">   صالون  </t>
  </si>
  <si>
    <t xml:space="preserve">الخارجية </t>
  </si>
  <si>
    <t>ستيشن</t>
  </si>
  <si>
    <t xml:space="preserve">صالون </t>
  </si>
  <si>
    <t>عدد السيارات التي تمتلكها اجهزة الدولة والدوائر غير المرتبطة بوزارة في قطاعات الدولة حسب النوع والوزارة لسنة 2012</t>
  </si>
  <si>
    <t>عدد السيارات التي تمتلكها اجهزة الدولة والدوائر غير المرتبطة بوزارة في القطاع العام  حسب النوع والوزارة لسنة 2012</t>
  </si>
  <si>
    <t>عدد السيارات التي تمتلكها اجهزة الدولة والدوائر غير المرتبطة بوزارة في القطاع المختلط حسب النوع والوزارة لسنة 2012</t>
  </si>
  <si>
    <t>(2 - 5) مقعد</t>
  </si>
  <si>
    <t>(6 - 9) مقعد</t>
  </si>
  <si>
    <t>(4 - 9) مقعد</t>
  </si>
  <si>
    <t>(7 - 14) مقعد</t>
  </si>
  <si>
    <t>(15 - 24) مقعد</t>
  </si>
  <si>
    <t>(25 فاكثر) مقعد</t>
  </si>
  <si>
    <t>عدد السيارات التي لديها عدد مقاعد</t>
  </si>
  <si>
    <t>عدد سيارات الركــــاب التي تمتلكــــها اجهزة الدولــــة  والدوائر غير المرتبطة بوزارة لكل القطاعات حســب الــــوزارة والنـوع وعــــــدد المقاعــــــد لسنة 2012</t>
  </si>
  <si>
    <t>عدد سيارات الركاب التي تمتلكها اجهزة الدولة اجهزة الدولة والدوائر غير المرتبطة بوزارة في قطاعات الدولة لسنة 2012</t>
  </si>
  <si>
    <t>دوائر الدولة غير مرتبطة بوزارة</t>
  </si>
  <si>
    <t>عدد سيارات اللوري والشاصي والقلاب والحوضية التي تمتلكها اجهزة الدولة في قطاعات الدولة حسب الوزارة والحمولة لسنة 2012</t>
  </si>
  <si>
    <t>عدد السيارات التي نوع الحمولة</t>
  </si>
  <si>
    <t>(1-2) طن</t>
  </si>
  <si>
    <t>مجموع عدد السيارات التي نوع الحمولة</t>
  </si>
  <si>
    <t>(3 - 14) طن</t>
  </si>
  <si>
    <t>(15 - 23) طن</t>
  </si>
  <si>
    <t>(24 فاكثر) طن</t>
  </si>
  <si>
    <t>لوري حوضية طنية</t>
  </si>
  <si>
    <t>لوري حوضية لترية</t>
  </si>
  <si>
    <t>عدد سيارات الركــــاب التي تمتلكــــها اجهزة الدولــــة  والدوائر غير المرتبطة بوزارة للقطاع العام حســب الــــوزارة والنـوع وعــــــدد المقاعــــــد لسنة 2012</t>
  </si>
  <si>
    <t>مجموع اعدد السيارات التي نوع الحمولة</t>
  </si>
  <si>
    <t>(10000 فاقل) لتر</t>
  </si>
  <si>
    <t>(10001 - 20000) لتر</t>
  </si>
  <si>
    <t>(20001 فاكثر) لتر</t>
  </si>
  <si>
    <t>عدد سيارات اللوري والشاصي والقلاب والحوضية التي تمتلكها اجهزة الدولة في القطاع العام حسب الوزارة والحمولة لسنة 2012</t>
  </si>
  <si>
    <t>عدد سيارات اللوري والشاصي والقلاب والحوضية التي تمتلكها اجهزة الدولة في القطاع المختلط حسب الوزارة والحمولة لسنة 2012</t>
  </si>
  <si>
    <t>الوزارات ودوائر الدولة غير مرتبطة بوزارة</t>
  </si>
  <si>
    <t>ورشة تصليح متنقلة</t>
  </si>
  <si>
    <t>كابسة نفايات</t>
  </si>
  <si>
    <t>كانسة شوارع</t>
  </si>
  <si>
    <t>غاسلة شوارع</t>
  </si>
  <si>
    <t>مركبة صب الارصفة</t>
  </si>
  <si>
    <t>مسلكة مجاري</t>
  </si>
  <si>
    <t>مركبة تخطيط الشوارع</t>
  </si>
  <si>
    <t>خباطة خرسانية (كونكريت )</t>
  </si>
  <si>
    <t>ساحبة امتعة</t>
  </si>
  <si>
    <t>براد</t>
  </si>
  <si>
    <t>ثلاجة</t>
  </si>
  <si>
    <t>رأس قاطرة</t>
  </si>
  <si>
    <t>دراجة نارية منفردة</t>
  </si>
  <si>
    <t>دراجة نارية مجنبة</t>
  </si>
  <si>
    <t>حاصدة</t>
  </si>
  <si>
    <t xml:space="preserve">جرار (تراكتور) </t>
  </si>
  <si>
    <t>ناقلة سيارات</t>
  </si>
  <si>
    <t>ناقلة انابيب وعوارض كونكريتية</t>
  </si>
  <si>
    <t>ناقلة معدات ومكائن ثقيلة (لو ليدر)</t>
  </si>
  <si>
    <t>ناقلة عملة</t>
  </si>
  <si>
    <t>ناقلة موتى</t>
  </si>
  <si>
    <t>ناقلة سجناء</t>
  </si>
  <si>
    <t>مختبر تصوير شعاعي</t>
  </si>
  <si>
    <t>مختبر طبي</t>
  </si>
  <si>
    <t>مختبر بث اذاعي وتلفزيوني</t>
  </si>
  <si>
    <t>مختبر تصوير تلفزيوني وسينمائي</t>
  </si>
  <si>
    <t>اخرى تذكر....</t>
  </si>
  <si>
    <t>عدد السيارات ذات المواصفات الخاصة التي تمتلكها اجهزة الدولة في قطاعات الدولة حسب الوزارة ونوع الاستخدام لسنة 2012</t>
  </si>
  <si>
    <t>عدد السيارات ذات المواصفات الخاصة التي تمتلكها اجهزة الدولة في قطاع الحكومي حسب الوزارة ونوع الاستخدام لسنة 2012</t>
  </si>
  <si>
    <t>عدد السيارات ذات المواصفات الخاصة التي تمتلكها اجهزة الدولة في قطاع العام حسب الوزارة ونوع الاستخدام لسنة 2012</t>
  </si>
  <si>
    <t>عدد السيارات ذات المواصفات الخاصة التي تمتلكها اجهزة الدولة في قطاع المختلط حسب الوزارة ونوع الاستخدام لسنة 2012</t>
  </si>
  <si>
    <t>جرافة (ترنبول)</t>
  </si>
  <si>
    <t>جرافة (متعددة الاغراض)</t>
  </si>
  <si>
    <t>حادلة اضلاف</t>
  </si>
  <si>
    <t>هزازة</t>
  </si>
  <si>
    <t>رافعة سلكية محمولة</t>
  </si>
  <si>
    <t>رافعة جانبية للانابيب</t>
  </si>
  <si>
    <t>حفارة ابار</t>
  </si>
  <si>
    <t>حفارة ركائز</t>
  </si>
  <si>
    <t>سربس ناقل</t>
  </si>
  <si>
    <t>حفار هيدروليك</t>
  </si>
  <si>
    <t>ثاقبة شوارع (نقار)</t>
  </si>
  <si>
    <t>مدرج بسكين</t>
  </si>
  <si>
    <t xml:space="preserve">عدد المعدات الاختصاصية التي تمتلكها اجهزة الدولــــــة والقطاع الحكومي حسب الـــــــوزارة والنوع لسنة 2012 </t>
  </si>
  <si>
    <t xml:space="preserve">عدد المعدات الاختصاصية التي تمتلكها اجهزة الدولــــــة والقطاع العام حسب الـــــــوزارة والنوع لسنة 2012 </t>
  </si>
  <si>
    <t xml:space="preserve">عدد المعدات الاختصاصية التي تمتلكها اجهزة الدولــــــة والقطاع المـختلط  حسب الـــــــوزارة والنوع لسنة 2012 </t>
  </si>
  <si>
    <t>عدد المعدات الاختصاصية التي تمتلكها اجهزة الدولــــــة والقطاع الحكومي حسب الـــــــوزارة والنوع لسنة 2012 / تابع جدول رقم ( 9 )</t>
  </si>
  <si>
    <t>عدد المعدات الاختصاصية التي تمتلكها اجهزة الدولــــــة والقطاع العام حسب الـــــــوزارة والنوع لسنة 2012 / تابع جدول رقم ( 9 )</t>
  </si>
  <si>
    <t>اعداد السيارات المسجلة وغير المسجلة التي تمتلكها اجهزة الدولة والدوائر غير المرتبطة لقطاعات الدولة بوزارة لسنة 2012</t>
  </si>
  <si>
    <t xml:space="preserve">الدوائر غير مرتبطة بوزارة </t>
  </si>
  <si>
    <t>دوائر غير مرتبطة بوزارة</t>
  </si>
  <si>
    <t>اعداد السيارات المسجلة وغير المسجلة التي تمتلكها اجهزة الدولة والدوائر غير المرتبطة للقطاع العام بوزارة لسنة 2012</t>
  </si>
  <si>
    <t>اعداد السيارات المسجلة وغير المسجلة التي تمتلكها اجهزة الدولة والدوائر غير المرتبطة بوزارة للقطاع المختلط لسنة 2012</t>
  </si>
  <si>
    <t>اعداد السيارات المسجلة وغير المسجلة التي تمتلكها اجهزة الدولة والدوائر غير المرتبطة بوزارة لقطاعات الدولة لسنة 2012 / تابع جدول ( 10 )</t>
  </si>
  <si>
    <t>اعداد السيارات العاملة وغير العاملة التي تمتلكها اجهزة الدولة والدوائر غير المرتبطة لقطاعات الدولة بوزارة لسنة 2012</t>
  </si>
  <si>
    <t>المجموع العام</t>
  </si>
  <si>
    <t>اعداد السيارات العاملة وغير العاملة التي تمتلكها اجهزة الدولة والدوائر غير المرتبطة لقطاع العام بوزارة لسنة 2012</t>
  </si>
  <si>
    <t>اعداد السيارات العاملة وغير العاملة التي تمتلكها اجهزة الدولة والدوائر غير المرتبطة لقطاع المختلط بوزارة لسنة 2012</t>
  </si>
  <si>
    <t>عدد سيارات اللوري والشاصي والقلاب والحوضية التي تمتلكها دوائر الدولة غير مرتبطة بوزارة في القطاع ا الحكومي حسب الوزارة والحمولة لسنة 2012</t>
  </si>
  <si>
    <t>مستوى التفصيل</t>
  </si>
  <si>
    <t>الدوائر غير المرتبطة بوزارة</t>
  </si>
  <si>
    <t xml:space="preserve"> صالون  </t>
  </si>
  <si>
    <t>مستوى التفاصيل</t>
  </si>
  <si>
    <t>عدد السيارات التي نوع حمولتها</t>
  </si>
  <si>
    <t>ناقلة معدات ومكائن ثقيلة (لوليدر)</t>
  </si>
  <si>
    <t xml:space="preserve">خباطة خرسانية كونكريت </t>
  </si>
  <si>
    <t xml:space="preserve">الحكومة الاتحادية </t>
  </si>
  <si>
    <t>حوضية ( لتر )</t>
  </si>
  <si>
    <t>حوضية ( طن )</t>
  </si>
  <si>
    <t xml:space="preserve">اخرى </t>
  </si>
  <si>
    <t>-</t>
  </si>
  <si>
    <t xml:space="preserve">مستوى التفصيل </t>
  </si>
  <si>
    <t xml:space="preserve">الصناعة والمعادن </t>
  </si>
  <si>
    <t>النفط</t>
  </si>
  <si>
    <t xml:space="preserve">التربية </t>
  </si>
  <si>
    <t xml:space="preserve">الصحة </t>
  </si>
  <si>
    <t xml:space="preserve">الشباب والرياضة </t>
  </si>
  <si>
    <t xml:space="preserve">الكهرباء </t>
  </si>
  <si>
    <t xml:space="preserve">العدل </t>
  </si>
  <si>
    <t xml:space="preserve">المالية </t>
  </si>
  <si>
    <t xml:space="preserve">التخطيط </t>
  </si>
  <si>
    <t xml:space="preserve">الاتصالات </t>
  </si>
  <si>
    <t xml:space="preserve">العمل والشؤون الاجتماعية </t>
  </si>
  <si>
    <t>4</t>
  </si>
  <si>
    <t xml:space="preserve">البنك المركزي العراقي </t>
  </si>
  <si>
    <t xml:space="preserve">ديوان الوقف الشيعي </t>
  </si>
  <si>
    <t xml:space="preserve">هيئة الاعلام والاتصالات </t>
  </si>
  <si>
    <t xml:space="preserve">الهيئة الوطنية للاستثمار </t>
  </si>
  <si>
    <t xml:space="preserve">هيئة دعاوي الملكية </t>
  </si>
  <si>
    <t xml:space="preserve">مؤسسة السجناء </t>
  </si>
  <si>
    <t xml:space="preserve">الموارد المائية </t>
  </si>
  <si>
    <t xml:space="preserve">حقوق الانسان </t>
  </si>
  <si>
    <t xml:space="preserve">المجموع </t>
  </si>
  <si>
    <t xml:space="preserve">ديوان الرقابة المالية </t>
  </si>
  <si>
    <t xml:space="preserve">مشغلة طائرات </t>
  </si>
  <si>
    <t xml:space="preserve">سلم طائرات </t>
  </si>
  <si>
    <t xml:space="preserve">ساحبة طائرات </t>
  </si>
  <si>
    <t>مختبر جنائي</t>
  </si>
  <si>
    <t xml:space="preserve">بيك اب </t>
  </si>
  <si>
    <t>الصناعة والعادن</t>
  </si>
  <si>
    <t xml:space="preserve">الاعمار والاسكان </t>
  </si>
  <si>
    <t>التعليم العالي</t>
  </si>
  <si>
    <t xml:space="preserve">فان </t>
  </si>
  <si>
    <t xml:space="preserve">حوض طن </t>
  </si>
  <si>
    <t>حوض لتر</t>
  </si>
  <si>
    <t>مواصفات</t>
  </si>
  <si>
    <t>الشباب</t>
  </si>
  <si>
    <t xml:space="preserve">البلديات </t>
  </si>
  <si>
    <t xml:space="preserve">لوري شاصي </t>
  </si>
  <si>
    <t>حوض طن</t>
  </si>
  <si>
    <t xml:space="preserve">العمل </t>
  </si>
  <si>
    <t xml:space="preserve">العلوم </t>
  </si>
  <si>
    <t xml:space="preserve">المهجرين </t>
  </si>
  <si>
    <t xml:space="preserve">السياحة </t>
  </si>
  <si>
    <t xml:space="preserve">امانة </t>
  </si>
  <si>
    <t>الحج والعمرة</t>
  </si>
  <si>
    <t xml:space="preserve">الوقف الشيعي </t>
  </si>
  <si>
    <t xml:space="preserve">الاوراق المالية </t>
  </si>
  <si>
    <t xml:space="preserve">الاعلام والاتصالات </t>
  </si>
  <si>
    <t xml:space="preserve">هيئة الوطنية للاستثمار </t>
  </si>
  <si>
    <t xml:space="preserve">المصادر المشعة </t>
  </si>
  <si>
    <t xml:space="preserve">لوري قلاب </t>
  </si>
  <si>
    <t xml:space="preserve">حوض لتر </t>
  </si>
  <si>
    <t>دعاوي الملكية</t>
  </si>
  <si>
    <t xml:space="preserve">النزاهة </t>
  </si>
  <si>
    <t xml:space="preserve">الامن الوطني </t>
  </si>
  <si>
    <t xml:space="preserve">الشهداء </t>
  </si>
  <si>
    <t>السجناء</t>
  </si>
  <si>
    <t>الحوضـيــــة ( طن + لتر )</t>
  </si>
  <si>
    <t>الســــــنة</t>
  </si>
  <si>
    <t xml:space="preserve">مجموع القطاعين العام والمختلط </t>
  </si>
  <si>
    <t>مجموع القطاعين العام والمختلط</t>
  </si>
  <si>
    <t xml:space="preserve">مجموع الوزارات </t>
  </si>
  <si>
    <t xml:space="preserve">المجموع الكلي </t>
  </si>
  <si>
    <t>مجموع الوزارات</t>
  </si>
  <si>
    <t xml:space="preserve">الهيئة العليا للحج والعمرة </t>
  </si>
  <si>
    <t>هيئة النزاهة</t>
  </si>
  <si>
    <t xml:space="preserve"> القطاعين العام والمختلط </t>
  </si>
  <si>
    <t xml:space="preserve">البلديات والاشغال العامة </t>
  </si>
  <si>
    <t xml:space="preserve">المجمع العلمي العراقي </t>
  </si>
  <si>
    <t xml:space="preserve">بيت الحكمة </t>
  </si>
  <si>
    <t xml:space="preserve">القطاع </t>
  </si>
  <si>
    <t xml:space="preserve">حكومي </t>
  </si>
  <si>
    <t xml:space="preserve">عام </t>
  </si>
  <si>
    <t xml:space="preserve">مختلط </t>
  </si>
  <si>
    <t>الهجرة والمهجرين</t>
  </si>
  <si>
    <t xml:space="preserve">السياحة والاثار </t>
  </si>
  <si>
    <t>الشباب و الرياضة</t>
  </si>
  <si>
    <t xml:space="preserve">الهجرة والمهجرين </t>
  </si>
  <si>
    <t xml:space="preserve">التعليم العلي والبحث العلمي </t>
  </si>
  <si>
    <t xml:space="preserve">الهيئة العليا للحج والعمره </t>
  </si>
  <si>
    <t xml:space="preserve">المفوضية العليا المستقلة  </t>
  </si>
  <si>
    <t xml:space="preserve">اوقاف المسيحيين والديانات الاخرى </t>
  </si>
  <si>
    <t xml:space="preserve">هيئة الاوراق المالية </t>
  </si>
  <si>
    <t xml:space="preserve">هيئة الاوراق المالية  </t>
  </si>
  <si>
    <t>هيئة النزاهه</t>
  </si>
  <si>
    <t>امانة بغداد</t>
  </si>
  <si>
    <t>انــــــــــــواع السيــــــــــــــارات                                 Type of vehicles</t>
  </si>
  <si>
    <t>Year</t>
  </si>
  <si>
    <t>Type</t>
  </si>
  <si>
    <t>Bus</t>
  </si>
  <si>
    <t>Saloon &amp; Station</t>
  </si>
  <si>
    <t>Passenger  cars</t>
  </si>
  <si>
    <t xml:space="preserve">Farm </t>
  </si>
  <si>
    <t>Total</t>
  </si>
  <si>
    <t>Pick-up</t>
  </si>
  <si>
    <t>Van</t>
  </si>
  <si>
    <t>Lorry</t>
  </si>
  <si>
    <t>Flat bed truck</t>
  </si>
  <si>
    <t xml:space="preserve">Tipper </t>
  </si>
  <si>
    <t>Tank (ton+ litre)</t>
  </si>
  <si>
    <t>Total lorries</t>
  </si>
  <si>
    <t>Vehicles of special specifications</t>
  </si>
  <si>
    <t>Grand Total</t>
  </si>
  <si>
    <t>Detail</t>
  </si>
  <si>
    <t>سيارات الركاب    Passenger car</t>
  </si>
  <si>
    <t>Saloon</t>
  </si>
  <si>
    <t>Station</t>
  </si>
  <si>
    <t>Farm</t>
  </si>
  <si>
    <t xml:space="preserve">Van </t>
  </si>
  <si>
    <t>Tipper</t>
  </si>
  <si>
    <t>Tank (ton)</t>
  </si>
  <si>
    <t>Total freight carriage</t>
  </si>
  <si>
    <t xml:space="preserve">Grand total </t>
  </si>
  <si>
    <t>Ministry</t>
  </si>
  <si>
    <t xml:space="preserve">Foreign </t>
  </si>
  <si>
    <t>Finance</t>
  </si>
  <si>
    <t>Interior</t>
  </si>
  <si>
    <t xml:space="preserve">Labour and Social Affairs </t>
  </si>
  <si>
    <t xml:space="preserve">Health </t>
  </si>
  <si>
    <t>Justice</t>
  </si>
  <si>
    <t>Education</t>
  </si>
  <si>
    <t>Youth and Sport</t>
  </si>
  <si>
    <t>Trade</t>
  </si>
  <si>
    <t>Culture</t>
  </si>
  <si>
    <t>Transport</t>
  </si>
  <si>
    <t>Municipalities and Public Works</t>
  </si>
  <si>
    <t>Construction &amp; Housing</t>
  </si>
  <si>
    <t>Agriculture</t>
  </si>
  <si>
    <t>Water Resources</t>
  </si>
  <si>
    <t>Oil</t>
  </si>
  <si>
    <t>Planning</t>
  </si>
  <si>
    <t>Industry &amp; Minerals</t>
  </si>
  <si>
    <t>Higher Education &amp; Sceintific Research</t>
  </si>
  <si>
    <t>Electricity</t>
  </si>
  <si>
    <t>Sceinces and Technology</t>
  </si>
  <si>
    <t xml:space="preserve">Communications </t>
  </si>
  <si>
    <t xml:space="preserve">Environment </t>
  </si>
  <si>
    <t>Tourism and Antiquities</t>
  </si>
  <si>
    <t>Tank (litre)</t>
  </si>
  <si>
    <t>Board of Supreme Audit</t>
  </si>
  <si>
    <t>Central Bank of Iraq</t>
  </si>
  <si>
    <t>Shiite Endowment</t>
  </si>
  <si>
    <t>Hajj and Umra Commission</t>
  </si>
  <si>
    <t xml:space="preserve">Iraqi Academy of Sciences </t>
  </si>
  <si>
    <t>Independent High Electoral Commission</t>
  </si>
  <si>
    <t xml:space="preserve">Christian Independent Electoral Commission &amp; other religions </t>
  </si>
  <si>
    <t>Iraqi Radioactive Sources Regulatory Authority</t>
  </si>
  <si>
    <t xml:space="preserve">National Commission For Investment </t>
  </si>
  <si>
    <t>Communications and Media Commission</t>
  </si>
  <si>
    <t>Stock Exchange Market</t>
  </si>
  <si>
    <t>Property Claims Commission</t>
  </si>
  <si>
    <t xml:space="preserve">Integrity Commission </t>
  </si>
  <si>
    <t xml:space="preserve">Bait Al-Hikma </t>
  </si>
  <si>
    <t>Mayoralty of Baghdad</t>
  </si>
  <si>
    <t>Martyrs Institute</t>
  </si>
  <si>
    <t>Prisoners Institute</t>
  </si>
  <si>
    <t xml:space="preserve">Total </t>
  </si>
  <si>
    <t>Mixed sector</t>
  </si>
  <si>
    <t>Construction and Housing</t>
  </si>
  <si>
    <t>Water resources</t>
  </si>
  <si>
    <t xml:space="preserve">Total Public and private sectors </t>
  </si>
  <si>
    <t>Total = (Total ministries + total commissions+ total sectors )</t>
  </si>
  <si>
    <t>Total ministries</t>
  </si>
  <si>
    <t>Public &amp; mixed sector</t>
  </si>
  <si>
    <t>Grand total</t>
  </si>
  <si>
    <t>Sector</t>
  </si>
  <si>
    <t>Governmental</t>
  </si>
  <si>
    <t>Public</t>
  </si>
  <si>
    <t>Mixed</t>
  </si>
  <si>
    <t>Manufacturing Year</t>
  </si>
  <si>
    <t xml:space="preserve">المجموع الكلي  Grand total </t>
  </si>
  <si>
    <t xml:space="preserve">Type </t>
  </si>
  <si>
    <t xml:space="preserve">نوع الوقود                                Fuel </t>
  </si>
  <si>
    <t>بنزين    Gazoline</t>
  </si>
  <si>
    <t xml:space="preserve">ديزل    Diesel </t>
  </si>
  <si>
    <t>أخرى   Other</t>
  </si>
  <si>
    <t xml:space="preserve">المجموع    Total </t>
  </si>
  <si>
    <t>Passenger cars</t>
  </si>
  <si>
    <t>Lorries</t>
  </si>
  <si>
    <t xml:space="preserve">Total lorries </t>
  </si>
  <si>
    <t xml:space="preserve">Total freight carriage </t>
  </si>
  <si>
    <t xml:space="preserve">Finance </t>
  </si>
  <si>
    <t xml:space="preserve">Interior </t>
  </si>
  <si>
    <t>Youth &amp; Sport</t>
  </si>
  <si>
    <t>Municipalities and Public works</t>
  </si>
  <si>
    <t>Industry and Minerals</t>
  </si>
  <si>
    <t xml:space="preserve">Higher Education &amp; Scientific Research </t>
  </si>
  <si>
    <t xml:space="preserve">Migration &amp; Displacement </t>
  </si>
  <si>
    <t>Tourism &amp; Antiquities</t>
  </si>
  <si>
    <t xml:space="preserve">صالون       Saloon </t>
  </si>
  <si>
    <t>ستيشن     Station</t>
  </si>
  <si>
    <t>حقلية      Farm</t>
  </si>
  <si>
    <t xml:space="preserve">                                باص        Bus </t>
  </si>
  <si>
    <t xml:space="preserve">عدد السيارات التي لديها عدد مقاعد    </t>
  </si>
  <si>
    <t>(2 - 5) مقعد   Seat</t>
  </si>
  <si>
    <t>(6 - 9) مقعد    Seat</t>
  </si>
  <si>
    <t>(7 - 14) مقعد  Seat</t>
  </si>
  <si>
    <t>(15 - 24) مقعد  Seat</t>
  </si>
  <si>
    <t>(25 فاكثر) مقعد   Seat</t>
  </si>
  <si>
    <t>Sunni Endowment</t>
  </si>
  <si>
    <t xml:space="preserve">Cars have number of seats </t>
  </si>
  <si>
    <t xml:space="preserve">Detail </t>
  </si>
  <si>
    <t>Tank (Ton)</t>
  </si>
  <si>
    <t>Tank (Litre)</t>
  </si>
  <si>
    <t>No. of Lorries carry (Ton)</t>
  </si>
  <si>
    <t>المجموع  Total</t>
  </si>
  <si>
    <t xml:space="preserve"> مجموع اللوريات   Total lorries</t>
  </si>
  <si>
    <t>مجموع سيارات الحمل   Total freight carriage</t>
  </si>
  <si>
    <t>(1-2)
 طن (ton)</t>
  </si>
  <si>
    <t xml:space="preserve">    (1-2)    طن(ton)</t>
  </si>
  <si>
    <t>(3 - 14) طن(ton)</t>
  </si>
  <si>
    <t>(15 - 23) طن(ton)</t>
  </si>
  <si>
    <t>(3 - 14)
 طن(ton)</t>
  </si>
  <si>
    <t xml:space="preserve"> (10000 فاقل and less )   لتر Litre</t>
  </si>
  <si>
    <t>(10001 - 20000) 
لتر   Litre</t>
  </si>
  <si>
    <t>(20001 فاكثر  and more)
 لتر  Litre</t>
  </si>
  <si>
    <t>(24 فاكثر and more) طن(ton)</t>
  </si>
  <si>
    <t xml:space="preserve">Transport </t>
  </si>
  <si>
    <t>Sciences and Technology</t>
  </si>
  <si>
    <t xml:space="preserve">Total  </t>
  </si>
  <si>
    <t xml:space="preserve">Ambulance </t>
  </si>
  <si>
    <t>Fire</t>
  </si>
  <si>
    <t>Moving repair vehicle</t>
  </si>
  <si>
    <t>Crane</t>
  </si>
  <si>
    <t>Winch</t>
  </si>
  <si>
    <t xml:space="preserve">Excavator </t>
  </si>
  <si>
    <t>Road cleaner</t>
  </si>
  <si>
    <t>Trash truck</t>
  </si>
  <si>
    <t>Street sweeper</t>
  </si>
  <si>
    <t>Street cleaner</t>
  </si>
  <si>
    <t>Paving vehicles</t>
  </si>
  <si>
    <t>Sewage cleaning equipment</t>
  </si>
  <si>
    <t xml:space="preserve">Street linning </t>
  </si>
  <si>
    <t xml:space="preserve">Concrete </t>
  </si>
  <si>
    <t xml:space="preserve">Aircraft operator </t>
  </si>
  <si>
    <t>Ramp</t>
  </si>
  <si>
    <t>Aircraft puller</t>
  </si>
  <si>
    <t xml:space="preserve">Luggage puller </t>
  </si>
  <si>
    <t>Driver cab</t>
  </si>
  <si>
    <t>Reaping machine</t>
  </si>
  <si>
    <t>Tractor</t>
  </si>
  <si>
    <t xml:space="preserve">Flat bed truck </t>
  </si>
  <si>
    <t xml:space="preserve">Pipes and concrete blocks truck </t>
  </si>
  <si>
    <t xml:space="preserve">Equipment and heavey machine truck </t>
  </si>
  <si>
    <t xml:space="preserve">Other </t>
  </si>
  <si>
    <t>Medical lab</t>
  </si>
  <si>
    <t xml:space="preserve">Total Public and mixed sectors </t>
  </si>
  <si>
    <t>Other</t>
  </si>
  <si>
    <t>حالات تسجيل السيارات في المرور     Registration</t>
  </si>
  <si>
    <t>Health</t>
  </si>
  <si>
    <t xml:space="preserve">Labour &amp; Social Affairs </t>
  </si>
  <si>
    <t>عدد السلندرات  No. of cylinder</t>
  </si>
  <si>
    <t>المجموع   Total</t>
  </si>
  <si>
    <t>Industry &amp; Mineral</t>
  </si>
  <si>
    <t>النوع   Type</t>
  </si>
  <si>
    <t>عدد السلندرات   No. of Cylinders</t>
  </si>
  <si>
    <t>عدد السلندرات    No. of Cylinders</t>
  </si>
  <si>
    <t>Higher Education and Scientific Research</t>
  </si>
  <si>
    <t>Science and Technology</t>
  </si>
  <si>
    <t>Communications</t>
  </si>
  <si>
    <t>Environment</t>
  </si>
  <si>
    <t xml:space="preserve">Migration and Displacement </t>
  </si>
  <si>
    <t xml:space="preserve">Total public and mixed sectors </t>
  </si>
  <si>
    <t>سيارات الحمل      Freight vehicles</t>
  </si>
  <si>
    <t>اللوريات   Lorries</t>
  </si>
  <si>
    <t>Freight vehicles</t>
  </si>
  <si>
    <t>Freight Vehicles</t>
  </si>
  <si>
    <t>Worker transport vehicle</t>
  </si>
  <si>
    <t xml:space="preserve">Hearse </t>
  </si>
  <si>
    <t>Prisoners transport vehicles</t>
  </si>
  <si>
    <t>Forensic lab</t>
  </si>
  <si>
    <t>X-rays lab</t>
  </si>
  <si>
    <t>Visual studio</t>
  </si>
  <si>
    <t>Broadcasting station</t>
  </si>
  <si>
    <t>Reefer</t>
  </si>
  <si>
    <t>Labor and Social Affairs</t>
  </si>
  <si>
    <t xml:space="preserve">Construction  and Housing </t>
  </si>
  <si>
    <t>Migration and Displacement</t>
  </si>
  <si>
    <t>Supreme Auditing Board</t>
  </si>
  <si>
    <t>Suprem Auditing Board</t>
  </si>
  <si>
    <t>Total Public and Mixed Sectors</t>
  </si>
  <si>
    <t>السيارات غير العاملة  Vehicles not in service</t>
  </si>
  <si>
    <t>Industry and Miniral</t>
  </si>
  <si>
    <t>Total Public and Mixed sectors</t>
  </si>
  <si>
    <t>Special specifications</t>
  </si>
  <si>
    <t>اللوريات Lorries</t>
  </si>
  <si>
    <t>Ministry / Non-ministerial institution</t>
  </si>
  <si>
    <t>Table ( 1 )</t>
  </si>
  <si>
    <t>Table ( 2 )</t>
  </si>
  <si>
    <t xml:space="preserve">  Table ( 3 )          </t>
  </si>
  <si>
    <t>Figure ( 1 )</t>
  </si>
  <si>
    <t xml:space="preserve"> Table ( 5 )</t>
  </si>
  <si>
    <t xml:space="preserve">   Figure ( 4 )</t>
  </si>
  <si>
    <t>(25 فاكثر) مقعد  Seat</t>
  </si>
  <si>
    <t>مجموع الباصات    Total Bus</t>
  </si>
  <si>
    <t>(4 - 9) مقعد   Seat</t>
  </si>
  <si>
    <t xml:space="preserve">     مجموع           سيارات          الركاب      Total passenger cars</t>
  </si>
  <si>
    <t xml:space="preserve">     مجموع             سيارات           الركاب       Total passenger cars</t>
  </si>
  <si>
    <t xml:space="preserve"> Vehicles in service</t>
  </si>
  <si>
    <t xml:space="preserve">السيارات العاملة  </t>
  </si>
  <si>
    <t xml:space="preserve">المجموع الاجمالي  </t>
  </si>
  <si>
    <t>Vehicles in service</t>
  </si>
  <si>
    <t xml:space="preserve">Stolen </t>
  </si>
  <si>
    <t xml:space="preserve"> Damaged</t>
  </si>
  <si>
    <t>Broken</t>
  </si>
  <si>
    <t xml:space="preserve">المسروقة  </t>
  </si>
  <si>
    <t xml:space="preserve">المتضررة </t>
  </si>
  <si>
    <t xml:space="preserve">المحطمة  </t>
  </si>
  <si>
    <t xml:space="preserve">اخرى تذكر  </t>
  </si>
  <si>
    <t xml:space="preserve">المجموع  </t>
  </si>
  <si>
    <t>Damaged</t>
  </si>
  <si>
    <t xml:space="preserve">المتضررة  </t>
  </si>
  <si>
    <t>Con. Table ( 3 )</t>
  </si>
  <si>
    <t>Ministry / Public sector</t>
  </si>
  <si>
    <t xml:space="preserve">اجمالي السيارات </t>
  </si>
  <si>
    <t>الاجمالي = ( مجموع الوزارات + مجموع الهيئات + مجموع القطاعات )</t>
  </si>
  <si>
    <t>Con. Table ( 4 )</t>
  </si>
  <si>
    <t>(4 - 9) مقعد    Seat</t>
  </si>
  <si>
    <t>Table ( 8 )</t>
  </si>
  <si>
    <t>Con. Table ( 8 )</t>
  </si>
  <si>
    <t>Table ( 9 )</t>
  </si>
  <si>
    <t>Con. Table ( 9 )</t>
  </si>
  <si>
    <t xml:space="preserve"> Detail</t>
  </si>
  <si>
    <t>Con. Table ( 10 )</t>
  </si>
  <si>
    <t>Table ( 12 )</t>
  </si>
  <si>
    <t xml:space="preserve">النوع  </t>
  </si>
  <si>
    <t xml:space="preserve"> Saloon</t>
  </si>
  <si>
    <t xml:space="preserve">صالون   </t>
  </si>
  <si>
    <t xml:space="preserve">استيشن  </t>
  </si>
  <si>
    <t xml:space="preserve">حقلية  </t>
  </si>
  <si>
    <t xml:space="preserve">باص   </t>
  </si>
  <si>
    <t xml:space="preserve">النوع   </t>
  </si>
  <si>
    <t xml:space="preserve"> Bus</t>
  </si>
  <si>
    <t xml:space="preserve">باص  </t>
  </si>
  <si>
    <t xml:space="preserve">المجموع   </t>
  </si>
  <si>
    <t>اجمالي السيارات</t>
  </si>
  <si>
    <t xml:space="preserve">اجمالي السيارات  </t>
  </si>
  <si>
    <t xml:space="preserve"> Tank (ton)</t>
  </si>
  <si>
    <t xml:space="preserve">بيك اب  </t>
  </si>
  <si>
    <t xml:space="preserve">فان    </t>
  </si>
  <si>
    <t xml:space="preserve">لوري شاصي  </t>
  </si>
  <si>
    <t xml:space="preserve">لوري قلاب  </t>
  </si>
  <si>
    <t xml:space="preserve">مواصفات خاصة   </t>
  </si>
  <si>
    <t xml:space="preserve">  لوري حوضية  (لتر)   </t>
  </si>
  <si>
    <t xml:space="preserve">       لوري حوضية  (طن)   </t>
  </si>
  <si>
    <t>جدول  ( 1 )</t>
  </si>
  <si>
    <t>جدول  ( 2 )</t>
  </si>
  <si>
    <t xml:space="preserve">جدول  ( 3 )              </t>
  </si>
  <si>
    <t xml:space="preserve">شكل  ( 4 )                                                                                  </t>
  </si>
  <si>
    <t xml:space="preserve">شكل  ( 5 ) </t>
  </si>
  <si>
    <t>جدول ( 9 )</t>
  </si>
  <si>
    <t>Registered</t>
  </si>
  <si>
    <t xml:space="preserve">المسجلة    </t>
  </si>
  <si>
    <t>No-Registered</t>
  </si>
  <si>
    <t xml:space="preserve"> غير المسجلة   </t>
  </si>
  <si>
    <t xml:space="preserve"> Total</t>
  </si>
  <si>
    <t xml:space="preserve"> Tota</t>
  </si>
  <si>
    <t xml:space="preserve">المجموع الاجمالي    </t>
  </si>
  <si>
    <t>حالات تسجيل السيارات في المرور  Registration</t>
  </si>
  <si>
    <t xml:space="preserve">الهيئة الوطنية للمساءلة والعدالة </t>
  </si>
  <si>
    <t xml:space="preserve">الزراعة </t>
  </si>
  <si>
    <t xml:space="preserve"> الكهرباء</t>
  </si>
  <si>
    <t>42  البنك المركزي العراقي</t>
  </si>
  <si>
    <t>43  الوقف السني</t>
  </si>
  <si>
    <t>44  الوقف الشيعي</t>
  </si>
  <si>
    <t>56  أمانة بغداد</t>
  </si>
  <si>
    <t>60  مؤسسة الشهداء</t>
  </si>
  <si>
    <t>المفوضية العليا المستقلة</t>
  </si>
  <si>
    <t xml:space="preserve">اوقاف المسيحين والديانات الأخرى </t>
  </si>
  <si>
    <t>ماكنة لحيم</t>
  </si>
  <si>
    <t>منجمية</t>
  </si>
  <si>
    <t>القطاع المختلط</t>
  </si>
  <si>
    <t xml:space="preserve"> المفوضية العليا للانتخابات</t>
  </si>
  <si>
    <t xml:space="preserve"> هيئة النزاهة</t>
  </si>
  <si>
    <t>المفوضية العليا للانتخابات</t>
  </si>
  <si>
    <t>ديوان اوقاف المسيحين والديانات الأخرى</t>
  </si>
  <si>
    <t xml:space="preserve"> صالون</t>
  </si>
  <si>
    <t xml:space="preserve"> ستيشن</t>
  </si>
  <si>
    <t xml:space="preserve"> حقلية</t>
  </si>
  <si>
    <t xml:space="preserve"> باص</t>
  </si>
  <si>
    <t>ديوان اوقاف المسيحيين والأديان الاخرئ</t>
  </si>
  <si>
    <t>bus</t>
  </si>
  <si>
    <t>صالون</t>
  </si>
  <si>
    <t>BUS</t>
  </si>
  <si>
    <t>استيشن</t>
  </si>
  <si>
    <t>health</t>
  </si>
  <si>
    <t xml:space="preserve"> هيئة دعاوي الملكية</t>
  </si>
  <si>
    <t>finance</t>
  </si>
  <si>
    <t>oil</t>
  </si>
  <si>
    <t>communication</t>
  </si>
  <si>
    <t>van</t>
  </si>
  <si>
    <t xml:space="preserve"> الداخلية</t>
  </si>
  <si>
    <t xml:space="preserve"> الصحة</t>
  </si>
  <si>
    <t xml:space="preserve"> الشباب والرياضة</t>
  </si>
  <si>
    <t xml:space="preserve"> النقل</t>
  </si>
  <si>
    <t xml:space="preserve"> الاعمار والاسكان</t>
  </si>
  <si>
    <t xml:space="preserve"> الزراعة</t>
  </si>
  <si>
    <t xml:space="preserve"> النفط</t>
  </si>
  <si>
    <t xml:space="preserve"> العلوم والتكنولوجيا</t>
  </si>
  <si>
    <t xml:space="preserve"> الموارد المائية</t>
  </si>
  <si>
    <t xml:space="preserve"> الصناعة والمعادن</t>
  </si>
  <si>
    <t xml:space="preserve"> المالية</t>
  </si>
  <si>
    <t>العمل والشوؤن الاجتماعية</t>
  </si>
  <si>
    <t xml:space="preserve"> العدل</t>
  </si>
  <si>
    <t xml:space="preserve"> الاتصالات</t>
  </si>
  <si>
    <t xml:space="preserve"> تابع جدول  ( 3 )                                                     </t>
  </si>
  <si>
    <t>الداخلية</t>
  </si>
  <si>
    <t xml:space="preserve"> التجارة</t>
  </si>
  <si>
    <t xml:space="preserve"> الثقافة</t>
  </si>
  <si>
    <t xml:space="preserve"> البلديات والاشغال</t>
  </si>
  <si>
    <t xml:space="preserve"> البيئة</t>
  </si>
  <si>
    <t xml:space="preserve">  التجارة</t>
  </si>
  <si>
    <t xml:space="preserve"> التربية</t>
  </si>
  <si>
    <t xml:space="preserve"> التعليم العالي والبحث العلمي</t>
  </si>
  <si>
    <t xml:space="preserve"> الهجرة والمهجرين</t>
  </si>
  <si>
    <t xml:space="preserve">  الموارد المائية</t>
  </si>
  <si>
    <t xml:space="preserve">شكل ( 1 ) </t>
  </si>
  <si>
    <t>المجموع  Tota</t>
  </si>
  <si>
    <t xml:space="preserve">   Passenger car</t>
  </si>
  <si>
    <t>Specification</t>
  </si>
  <si>
    <t xml:space="preserve">الركاب    </t>
  </si>
  <si>
    <t xml:space="preserve">الحمل     </t>
  </si>
  <si>
    <t xml:space="preserve">المواصفات الخاصة </t>
  </si>
  <si>
    <t xml:space="preserve">  لوري حوضية  (طن)   </t>
  </si>
  <si>
    <t xml:space="preserve">   لوري حوضية  (طن)   </t>
  </si>
  <si>
    <t xml:space="preserve"> لوري حوضية  (طن)   </t>
  </si>
  <si>
    <t xml:space="preserve"> لوري حوضية  (لتر)   </t>
  </si>
  <si>
    <t xml:space="preserve">لوري حوضية  (طن)   </t>
  </si>
  <si>
    <t xml:space="preserve">لوري حوضية  (لتر)   </t>
  </si>
  <si>
    <t xml:space="preserve">  لوري حوضية  (طن)</t>
  </si>
  <si>
    <t xml:space="preserve">  لوري حوضية  (لتر) </t>
  </si>
  <si>
    <t xml:space="preserve">  لوري حوضية  (لتر)</t>
  </si>
  <si>
    <t xml:space="preserve">مواصفات خاصة </t>
  </si>
  <si>
    <t xml:space="preserve"> لوري حوضية  (طن)</t>
  </si>
  <si>
    <r>
      <t xml:space="preserve">سيارات الحمل      </t>
    </r>
    <r>
      <rPr>
        <b/>
        <sz val="12"/>
        <rFont val="Times New Roman"/>
        <family val="1"/>
      </rPr>
      <t>Freight vehicles</t>
    </r>
  </si>
  <si>
    <r>
      <t xml:space="preserve">سيارات الركاب    </t>
    </r>
    <r>
      <rPr>
        <b/>
        <sz val="12"/>
        <rFont val="Times New Roman"/>
        <family val="1"/>
      </rPr>
      <t>Passenger car</t>
    </r>
  </si>
  <si>
    <r>
      <t xml:space="preserve">سيارات الحمل      </t>
    </r>
    <r>
      <rPr>
        <b/>
        <sz val="12"/>
        <rFont val="Times New Roman"/>
        <family val="1"/>
      </rPr>
      <t>Freight carriage</t>
    </r>
  </si>
  <si>
    <r>
      <t xml:space="preserve">النسبة المئوية  </t>
    </r>
    <r>
      <rPr>
        <b/>
        <sz val="12"/>
        <color theme="1"/>
        <rFont val="Times New Roman"/>
        <family val="1"/>
      </rPr>
      <t>Percentage</t>
    </r>
  </si>
  <si>
    <t>Table ( 10 )</t>
  </si>
  <si>
    <r>
      <t>شكل  (</t>
    </r>
    <r>
      <rPr>
        <b/>
        <sz val="14"/>
        <color rgb="FF000000"/>
        <rFont val="Arial"/>
        <family val="2"/>
        <scheme val="minor"/>
      </rPr>
      <t xml:space="preserve"> 6 )</t>
    </r>
  </si>
  <si>
    <t>Figure ( 6 )</t>
  </si>
  <si>
    <t xml:space="preserve"> الوزارات / قطاع عام </t>
  </si>
  <si>
    <t xml:space="preserve"> الوزارات / قطاع مختلط</t>
  </si>
  <si>
    <t xml:space="preserve"> الــــــــــوزارات / قطاع حكومي</t>
  </si>
  <si>
    <t xml:space="preserve">الجهات غير المرتبطة بوزارة / قطاع حكومي </t>
  </si>
  <si>
    <t>مجموع الجهات غير المرتبطة بوزارة</t>
  </si>
  <si>
    <t xml:space="preserve"> الوزارات / قطاع مختلط </t>
  </si>
  <si>
    <t xml:space="preserve"> الــــــــــوزارات  / قطاع حكومي </t>
  </si>
  <si>
    <t xml:space="preserve">الجهات غير المرتبطة بوزارة / قطاع حكومي  </t>
  </si>
  <si>
    <t>Figure ( 5 )</t>
  </si>
  <si>
    <t xml:space="preserve">مجموع الجهات غيرالمرتبطة بوزارة </t>
  </si>
  <si>
    <t xml:space="preserve"> الوزارات / قطاع حكومي </t>
  </si>
  <si>
    <t>الجهات غير المرتبطة بوزارة / قطاع حكومي</t>
  </si>
  <si>
    <t xml:space="preserve"> الوزارات / قطاع العام </t>
  </si>
  <si>
    <t xml:space="preserve"> الوزارات / الجهات غير المرتبطة بوزارة / قطاع حكومي</t>
  </si>
  <si>
    <t xml:space="preserve">مجموع الجهات غير المرتبطة بوزارة </t>
  </si>
  <si>
    <t xml:space="preserve"> الوزارات / قطاع حكومي</t>
  </si>
  <si>
    <t xml:space="preserve">الوزارات / الجهات غير المرتبطة بوزارة / قطاع حكومي </t>
  </si>
  <si>
    <t>Non-Ministerial agency / Public sector</t>
  </si>
  <si>
    <t>Ministry / Mixed sector</t>
  </si>
  <si>
    <t>Total vehicles</t>
  </si>
  <si>
    <t>Ministries / Public sector</t>
  </si>
  <si>
    <t>Non- ministerial agencies/ governmental</t>
  </si>
  <si>
    <t xml:space="preserve">Ministry / Public sector </t>
  </si>
  <si>
    <t>Ministry / Public Sector</t>
  </si>
  <si>
    <t>Non-ministerial agency / govenmental</t>
  </si>
  <si>
    <t>Ministry / Governmental Sector</t>
  </si>
  <si>
    <t xml:space="preserve">Non-Ministerial agencies / Governmental sector </t>
  </si>
  <si>
    <t>Ministry/ Governmental sector</t>
  </si>
  <si>
    <t xml:space="preserve">Mixed sector </t>
  </si>
  <si>
    <t xml:space="preserve">Total vehicles </t>
  </si>
  <si>
    <t>Ministry / Non-ministerial agency / governmental</t>
  </si>
  <si>
    <t>Martyrs  Institute</t>
  </si>
  <si>
    <t>Total non-ministerial agencies</t>
  </si>
  <si>
    <t>Ministry / Governmental</t>
  </si>
  <si>
    <t xml:space="preserve">Non - ministerial Agency/ Governmental </t>
  </si>
  <si>
    <t xml:space="preserve">Ministry / public sector </t>
  </si>
  <si>
    <t>Ministry/ Governmental</t>
  </si>
  <si>
    <t>اخرى Other</t>
  </si>
  <si>
    <t>اخرى  Other</t>
  </si>
  <si>
    <t xml:space="preserve">اخرى  Other </t>
  </si>
  <si>
    <t xml:space="preserve">Christian Endowment &amp; other religions </t>
  </si>
  <si>
    <t xml:space="preserve">Christian Christian Endowment &amp; other religions </t>
  </si>
  <si>
    <t>Non-Ministerial Agency Governmental</t>
  </si>
  <si>
    <t>عدد السلندرات  No. of cylinders</t>
  </si>
  <si>
    <t xml:space="preserve">Ministry / Governmental </t>
  </si>
  <si>
    <t xml:space="preserve">Ministry / Company/ Mixed sector </t>
  </si>
  <si>
    <r>
      <t xml:space="preserve">عدد السلندرات  </t>
    </r>
    <r>
      <rPr>
        <b/>
        <sz val="12"/>
        <color indexed="8"/>
        <rFont val="Times New Roman"/>
        <family val="1"/>
      </rPr>
      <t>No. of cylinders</t>
    </r>
  </si>
  <si>
    <t>Ministry / public sector company</t>
  </si>
  <si>
    <t xml:space="preserve">Ministry/ public sector companies </t>
  </si>
  <si>
    <t xml:space="preserve">Non-Ministerial agency / Governmental  </t>
  </si>
  <si>
    <t>Non-Ministerial agency / Governmental</t>
  </si>
  <si>
    <t xml:space="preserve">Non-Ministerial agency / governmental </t>
  </si>
  <si>
    <t>Ministry / Mixed sector company</t>
  </si>
  <si>
    <t xml:space="preserve">Ministry / Public sector companies </t>
  </si>
  <si>
    <t>Non-Ministerial Agency / Governmental</t>
  </si>
  <si>
    <t>Ministry / governmental</t>
  </si>
  <si>
    <t>Non-ministerial agency / governmental</t>
  </si>
  <si>
    <t xml:space="preserve">  لوري حوضية  (طن) </t>
  </si>
  <si>
    <t xml:space="preserve">Accountability and Justice Commission  </t>
  </si>
  <si>
    <t xml:space="preserve"> Vehicles Owned By State Institutions and Non-Ministerial Agencies in Governmental, Public and Mixed Sectors By Type and Ministry For 2015</t>
  </si>
  <si>
    <t xml:space="preserve"> Vehicles Owned ByState Institutions and Non-Ministerial Agencies in Governmental, Public and Mixed Sectors By Type and Ministry  For 2015</t>
  </si>
  <si>
    <t>Vehicles Owned By State Institutions and Non-Ministerial Agencies  in Governmental, Public and Mixed Sectors  By Type For 2015</t>
  </si>
  <si>
    <t>Vehicles Owned By State Institutions By Sectors ( Governmental, Public, Mixed ) For 2015</t>
  </si>
  <si>
    <t xml:space="preserve"> 2000 فاقل </t>
  </si>
  <si>
    <t>Vehicles Owned By State Institutions and Non-Ministerial Agencies  in Governmental, Public and Mixed Sectors By Manufacturing year For 2015</t>
  </si>
  <si>
    <t>Vehicles Owned By State Institutions and Non-Ministerial Agencies  in Governmental, Public and Mixed Sectors By Type of Fuel  For 2015</t>
  </si>
  <si>
    <t>عدد سيارات الركاب التي تمتلكها اجهزة الدولة والجهات غير المرتبطة بوزارة في القطاع الحكومي والعام والمختلط حسب الوزارة والنوع وعدد المقاعد لسنة 2015</t>
  </si>
  <si>
    <t>Passenger Cars  Owned By State Institutions and Non-Ministerial Agencies  in Governmental, Public and Mixed Sectors  By Ministry, Type and Number of Seats  For 2015</t>
  </si>
  <si>
    <t>Passenger Cars  Owned By State Institutions and Non-Ministerial Agencies  in Governmental, Public and Mixed Sectors   By Ministry, Type and Number of Seats  For 2015</t>
  </si>
  <si>
    <t>عدد سيارات اللوري الشاصي والقلاب والحوضية التي تمتلكها اجهزة الدولة والجهات غير المرتبطة بوزارة في القطاع الحكومي والعام والمختلط حسب الوزارة والنوع والحمولة لسنة 2015</t>
  </si>
  <si>
    <t>Number of Lorries ( Flat bed Truck, Tipper,Tank ) Owned By State Institutions and Non-Ministerial Agencies in Governmental, Public and Mixed Sectors By Ministry, Type and Freight  For 2015</t>
  </si>
  <si>
    <t>عدد سيارات اللوري الشاصي والقلاب والحوضية التي تمتلكها اجهزة الدولة والجهات غير المرتبطة بوزارة في القطاع الحكومي والعام والمختلط حسب الوزارة والنوع والحمولة  لسنة 2015</t>
  </si>
  <si>
    <t>Number of Lorries ( Flat bed Truck, Tipper, Tank ) Owned ByState Institutions and Non-Ministerial Agencies in Governmental, Public and Mixed sectors By Ministry, Type and Freight  For 2015</t>
  </si>
  <si>
    <t>عدد السيارات ذات المواصفات الخاصة التي تمتلكها اجهزة الدولة والجهات غير المرتبطة بوزارة في القطاع الحكومي والعام والمختلط حسب الوزارة ونوع الاستخدام لسنة 2015</t>
  </si>
  <si>
    <t>Number of Vehicles of Special Specifications Owned By State Institutions and Non-Ministerial Agencies in Governmental, Public and Mixed sectors By Ministry and Type of Use For 2015</t>
  </si>
  <si>
    <t>عدد السيارات ذات المواصفات الخاصة التي تمتلكها اجهزة الدولة والجهات غير المرتبطة بوزارة في القطاع الحكومي والعام والمختلط حسب الوزارة ونوع الاستخدام سنة 2015</t>
  </si>
  <si>
    <t>Number of Vehicles of Special Specifications Owned By State Institutions and Non-Ministerial Agencies in Governmental, Public and Mixed Sectors By Ministry and Type of Use  For 2015</t>
  </si>
  <si>
    <t xml:space="preserve">الدراجات النارية </t>
  </si>
  <si>
    <t>Motorcycle</t>
  </si>
  <si>
    <t>Number of Vehicles Registered and Not Registered, in Service and Not in Service Owned By State Institutions and Non-Ministerial Agencies in Governmental, Public and Mixed Sectors  For 2015</t>
  </si>
  <si>
    <t>Number of Vehicles Registered and Not Registered, in Service and Not in Service Owned ByState Institutions and Non-Ministerial Agencies in Governmental, Public and Mixed Sectors  For 2015</t>
  </si>
  <si>
    <t xml:space="preserve">عدد سيارات الركاب التي تمتلكها اجهزة الدولة والجهات غيرالمرتبطة بوزارة في القطاع الحكومي والعام والمختلط حسب عدد السلندرات والنوع لسنة 2015 </t>
  </si>
  <si>
    <t>Number of Passenger Cars Owned By State Institutions and Non-Ministerial Agencies in Governmental, Public and Mixed Sectors   By No. of Cylinder and Type For 2015</t>
  </si>
  <si>
    <t xml:space="preserve">عدد سيارات الركاب التي تمتلكها اجهزة الدولة والجهات غيرالمرتبطة بوزارة في القطاع الحكومي والعام والمختلط حسب عدد السلندرات والنوع  لسنة 2015 </t>
  </si>
  <si>
    <t>Number of Passenger cars Owned By State Institutions and Non-Ministerial Agencies in Governmental, Public and Mixed Sectors  By No. of Cylinder and Type For 2015</t>
  </si>
  <si>
    <t>Number of Passenger Cars Owned By State Institutions and Non-Ministerial Agencies in Governmental, Public and Mixed sectors   By No. of Cylinder and Type For 2015</t>
  </si>
  <si>
    <t xml:space="preserve">عدد سيارات الركاب التي تمتلكها اجهزة الدولة والجهات غير المرتبطة بوزارة  في القطاع الحكومي والعام والمختلط حسب عدد السلندرات والنوع  لسنة 2015 </t>
  </si>
  <si>
    <t>Number of Passenger Cars Owned By State Institutions and Non-Ministerial Agencies in Governmental, Public and Mixed Sectors By No. of Cylinder and Type For 2015</t>
  </si>
  <si>
    <t xml:space="preserve">عدد سيارات الركاب التي تمتلكها اجهزة الدولة والجهات غير المرتبطة بوزارة  في القطاع الحكومي والعام والمختلط حسب عدد السلندرات والنوع لسنة 2015 </t>
  </si>
  <si>
    <t>Number of Passenger cars Owned By State Institutions and Non-Ministerial Agencies in Governmental, Public and Mixed Sectors  By No. of Cylinders and Type For 2015</t>
  </si>
  <si>
    <t>Number of Passenger cars Owned ByState Institutions and Non-Ministerial Agencies in Governmental, Public and Mixed Sectors  By No. of Cylinders and Type For 2015</t>
  </si>
  <si>
    <t>عدد سيارات الحمل التي تمتلكها اجهزة الدولة والجهات غير المرتبطة بوزارة في القطاع الحكومي والعام والمختلط حسب عدد السلندرات والنوع  لسنة 2015</t>
  </si>
  <si>
    <t>Number of Freight Vehicles Owned By State Institutions and Non-Ministerial Agencies in Governmental,  Public  and Mixed Sectors   By No. of Cylinders and Type For 2015</t>
  </si>
  <si>
    <t>عدد سيارات الحمل التي تمتلكها اجهزة الدولة والجهات غير المرتبطة بوزارة في القطاع الحكومي والعام والمختلط حسب عدد السلندرات والنوع لسنة 2015</t>
  </si>
  <si>
    <t>Number of Freight Vehicles Owned By State Institutions and Non-Ministerial Agencies in Governmental,  Public  and Mixed Sectors  By No. of Cylinders and Type For 2015</t>
  </si>
  <si>
    <t>Number of Freight Vehicles Owned By State Institutions and Non-Ministerial Agencies in Governmental,  Public  and Mixed Sectors By No. of Cylinders and Type For 2015</t>
  </si>
  <si>
    <t xml:space="preserve"> أمانة بغداد</t>
  </si>
  <si>
    <t>Table ( 13 )</t>
  </si>
  <si>
    <t>تابع جدول ( 13 ) 2</t>
  </si>
  <si>
    <t>Con. Table ( 13 ) 2</t>
  </si>
  <si>
    <t>تابع جدول ( 13 ) 3</t>
  </si>
  <si>
    <t>Con. Table ( 13 ) 3</t>
  </si>
  <si>
    <t>تابع جدول ( 13 ) 4</t>
  </si>
  <si>
    <t>Con. Table ( 13 ) 4</t>
  </si>
  <si>
    <t>تابع جدول ( 13 ) 5</t>
  </si>
  <si>
    <t>Con. Table ( 13 ) 5</t>
  </si>
  <si>
    <t>تابع جدول ( 13 ) 6</t>
  </si>
  <si>
    <t>Con. Table ( 13 ) 6</t>
  </si>
  <si>
    <t>Vehicles Owned By State Institutions and Non-Ministerial Agencies in Governmental, Public and Mixed Sectors By Type For (2010-2015)</t>
  </si>
  <si>
    <t>عدد السيارات والدراجات النارية التي تمتلكها اجهزة الدولة والجهات غير المرتبطة بوزارة في القطاع الحكومي والعام والمختلط حسب النوع والوزارة لسنة 2015</t>
  </si>
  <si>
    <t>عدد السيارات والدراجات النارية التي تمتلكها اجهزة الدولة والجهات غير المرتبطة بوزارة في القطاع الحكومي والعام والمختلط حسب النوع والوزارة  لسنة 2015</t>
  </si>
  <si>
    <t>عدد السيارات والدراجات النارية التي تمتلكها اجهزة الدولة والجهات غير المرتبطة بوزارة  في القطاع الحكومي والعام والمختلط  حسب النوع لسنة 2015</t>
  </si>
  <si>
    <t xml:space="preserve"> الــــــــــوزارات </t>
  </si>
  <si>
    <t>عدد السيارات والدراجات النارية التي تمتلكها اجهزة الدولة والجهات غير المرتبطة بوزارة بجميع القطاعات حسب النوع والوزارة لسنة 2015</t>
  </si>
  <si>
    <t>الاجمالي = ( مجموع الوزارات + مجموع الهيئات  )</t>
  </si>
  <si>
    <t>Total = (Total ministries + total commissions )</t>
  </si>
  <si>
    <t>الجهات غير المرتبطة بوزارة</t>
  </si>
  <si>
    <t>عدد السيارات والدراجات النارية التي تمتلكها اجهزة الدولة والجهات غير المرتبطة بوزارة بجميع القطاعات حسب النوع والوزارة  لسنة 2015</t>
  </si>
  <si>
    <t xml:space="preserve">جدول  ( 4 )              </t>
  </si>
  <si>
    <t xml:space="preserve">  Table ( 4 )          </t>
  </si>
  <si>
    <t xml:space="preserve"> تابع جدول  ( 4 )                                                     </t>
  </si>
  <si>
    <t xml:space="preserve">جدول  ( 5 )                                                                                                                                                                                                                       </t>
  </si>
  <si>
    <t xml:space="preserve">تابع جدول  (  5  )                                                                                                                           </t>
  </si>
  <si>
    <t>Con. Table ( 5 )</t>
  </si>
  <si>
    <t>جدول  ( 6 )</t>
  </si>
  <si>
    <t xml:space="preserve"> Table ( 6 )</t>
  </si>
  <si>
    <t xml:space="preserve">جدول  ( 7 )                                                                                                                        </t>
  </si>
  <si>
    <t xml:space="preserve">    Table ( 7 )</t>
  </si>
  <si>
    <t>جدول  ( 8 )</t>
  </si>
  <si>
    <t>تابع جدول  ( 8 )</t>
  </si>
  <si>
    <t>تابع جدول ( 9 )</t>
  </si>
  <si>
    <t>جدول ( 10 )</t>
  </si>
  <si>
    <t xml:space="preserve"> تابع جدول ( 10 )</t>
  </si>
  <si>
    <t xml:space="preserve"> جدول  ( 12 )</t>
  </si>
  <si>
    <t>تابع جدول  ( 12 )</t>
  </si>
  <si>
    <t>Con. Table ( 12 )</t>
  </si>
  <si>
    <t>جدول  ( 13 )</t>
  </si>
  <si>
    <t>تابع جدول ( 13 ) 1</t>
  </si>
  <si>
    <t>Con. Table  ( 13 ) 1</t>
  </si>
  <si>
    <t xml:space="preserve">جدول  ( 14 ) </t>
  </si>
  <si>
    <t>Table ( 14 )</t>
  </si>
  <si>
    <t xml:space="preserve"> تابع جدول ( 14 ) 1</t>
  </si>
  <si>
    <t>Con. Table ( 14 ) 1</t>
  </si>
  <si>
    <t>تابع جدول ( 14 ) 2</t>
  </si>
  <si>
    <t>Con. Table ( 14 ) 2</t>
  </si>
  <si>
    <t>تابع جدول ( 14 ) 3</t>
  </si>
  <si>
    <t>Con. Table ( 14 ) 3</t>
  </si>
  <si>
    <t>تابع جدول ( 14 ) 4</t>
  </si>
  <si>
    <t>Con. Table ( 14 ) 4</t>
  </si>
  <si>
    <t>تابع جدول ( 14 ) 5</t>
  </si>
  <si>
    <t>Con. Table ( 14 ) 5</t>
  </si>
  <si>
    <t>تابع جدول ( 14 ) 6</t>
  </si>
  <si>
    <t>Con. Table ( 14 ) 6</t>
  </si>
  <si>
    <t xml:space="preserve">شبكة الاعلام العراقي </t>
  </si>
  <si>
    <t>Iraq Media Network</t>
  </si>
  <si>
    <t>شبكة الاعلام العراقي</t>
  </si>
  <si>
    <t xml:space="preserve"> البنك المركزي العراقي</t>
  </si>
  <si>
    <t xml:space="preserve"> مؤسسة الشهداء</t>
  </si>
  <si>
    <t xml:space="preserve">مجموع السيارات </t>
  </si>
  <si>
    <t>عدد السيارات والدراجات النارية التي تمتلكها اجهزة الدولة والجهات غير المرتبطة بوزارة في القطاع الحكومي والعام والمختلط حسب سنة الصنع لسنة 2015</t>
  </si>
  <si>
    <t>عدد السيارات والدراجات النارية التي تمتلكها أجهزة الدولة والجهات غير المرتبطة بوزارة في القطاع الحكومي والعام والمختلط حسب نوع الوقود المستخدم لسنة 2015</t>
  </si>
  <si>
    <r>
      <t xml:space="preserve">عدد السيارات الكلي </t>
    </r>
    <r>
      <rPr>
        <b/>
        <sz val="12"/>
        <color theme="1"/>
        <rFont val="Times New Roman"/>
        <family val="1"/>
      </rPr>
      <t>Vehicles</t>
    </r>
  </si>
  <si>
    <t xml:space="preserve">عدد السيارات والدراجات النارية التي تمتلكها اجهزة الدولة حسب القطاع ( حكومي ، عام ، مختلط ) لسنة 2015 </t>
  </si>
  <si>
    <t xml:space="preserve">* الدراجات النارية </t>
  </si>
  <si>
    <t xml:space="preserve">عدد السيارت والدراجات النارية التي تمتلكها اجهزة الدولة والجهات غير المرتبطة بوزارة في القطاع الحكومي والعام والمختلط حسب النوع للمدة ( 2010  - 2015 ) </t>
  </si>
  <si>
    <t>عدد السيارات والدراجات النارية المسجلة وغير المسجلة والعاملة وغير العاملة التي تمتلكها اجهزة الدولة والجهات غير المرتبطة بوزارة في القطاع الحكومي والعام والمختلط  لسنة 2015</t>
  </si>
  <si>
    <t>السنوات     Years</t>
  </si>
  <si>
    <t xml:space="preserve">المؤشرات الرئيسة لاعداد السيارات والدراجات النارية التي تمتلكـــها اجهزة الدولــة والجهات غير المرتبطة بوزارة في القطاع الحكومي والعام والمختلط للمـــــــدة ( 2010-2015 )
</t>
  </si>
  <si>
    <t xml:space="preserve">المجموع الكلي     </t>
  </si>
  <si>
    <t>a. القطاع_2015 = 1 حكومي</t>
  </si>
  <si>
    <t>رمزالوزارة</t>
  </si>
  <si>
    <r>
      <rPr>
        <vertAlign val="superscript"/>
        <sz val="9"/>
        <color indexed="8"/>
        <rFont val="Arial"/>
      </rPr>
      <t>a</t>
    </r>
  </si>
  <si>
    <t>a. القطاع_2015 = 2 عام</t>
  </si>
  <si>
    <t>a. القطاع_2015 = 3 مختلط</t>
  </si>
  <si>
    <t xml:space="preserve">  ( جدول ( 11   </t>
  </si>
  <si>
    <t xml:space="preserve">عدد المعدات الاختصاصية التي تمتلكها اجهزة الدولــــــة والجهات غير المرتبطة بوزارة في القطاع الحكومي والعام والمختلط حسب الـــــــوزارة والنوع لسنة 2015 </t>
  </si>
  <si>
    <t>Number of Heavy Equipment Owned By State Agencies and Non-Ministerial Institutions in Governmental, Public and Mixed sectors By Ministry and Type in Federal Govrnment For 2015</t>
  </si>
  <si>
    <t>نوع المعدات       Type of Equipment</t>
  </si>
  <si>
    <t>Grader</t>
  </si>
  <si>
    <t>Bulldozer</t>
  </si>
  <si>
    <t>Wheel-loader</t>
  </si>
  <si>
    <t>Tractor multi-purposes</t>
  </si>
  <si>
    <t>Scraper</t>
  </si>
  <si>
    <t>Steel roller tandem</t>
  </si>
  <si>
    <t>Penumatic roller</t>
  </si>
  <si>
    <t>Sheep foot roller</t>
  </si>
  <si>
    <t xml:space="preserve">Vibrator </t>
  </si>
  <si>
    <t>Vibratory pile driver</t>
  </si>
  <si>
    <t>Air compressor</t>
  </si>
  <si>
    <t>Tipper dumper</t>
  </si>
  <si>
    <t>Dumper</t>
  </si>
  <si>
    <t>Generator</t>
  </si>
  <si>
    <t>Crusher</t>
  </si>
  <si>
    <t>Asphalt boiler</t>
  </si>
  <si>
    <t>Asphalt paver</t>
  </si>
  <si>
    <t>Cold milling machine</t>
  </si>
  <si>
    <t>Pump</t>
  </si>
  <si>
    <t>Crane lifting</t>
  </si>
  <si>
    <t>Forklift</t>
  </si>
  <si>
    <t>Ministry / Non-ministerial agency</t>
  </si>
  <si>
    <t xml:space="preserve"> الخارجية</t>
  </si>
  <si>
    <t xml:space="preserve">  المالية</t>
  </si>
  <si>
    <t xml:space="preserve"> العمل والشوؤن الاجتماعية</t>
  </si>
  <si>
    <t>planning</t>
  </si>
  <si>
    <t xml:space="preserve">التعليم العالي والبحث العلمي </t>
  </si>
  <si>
    <t xml:space="preserve">Higher Education and Scientific Research </t>
  </si>
  <si>
    <t xml:space="preserve">Sceinces and Technology </t>
  </si>
  <si>
    <t xml:space="preserve">Central Bank of Iraq </t>
  </si>
  <si>
    <t xml:space="preserve"> الوقف السني</t>
  </si>
  <si>
    <t xml:space="preserve"> الوقف الشيعي</t>
  </si>
  <si>
    <t xml:space="preserve">Independent High Electoral Commission </t>
  </si>
  <si>
    <t>Public sector company</t>
  </si>
  <si>
    <t xml:space="preserve">  الاعمار والاسكان</t>
  </si>
  <si>
    <t xml:space="preserve">  الاتصالات</t>
  </si>
  <si>
    <t>12  وزارة النقل</t>
  </si>
  <si>
    <t xml:space="preserve">Total public and mixed sector </t>
  </si>
  <si>
    <t xml:space="preserve">Total federal government </t>
  </si>
  <si>
    <t>تابع جدول ( 11 )</t>
  </si>
  <si>
    <t>Con. Table ( 11 )</t>
  </si>
  <si>
    <t>رافعة انابيب جانبية</t>
  </si>
  <si>
    <t>Side crane</t>
  </si>
  <si>
    <t>Hydraulic crane</t>
  </si>
  <si>
    <t>Pipe side crane</t>
  </si>
  <si>
    <t>Excavatoe water wells</t>
  </si>
  <si>
    <t>Piles excavator</t>
  </si>
  <si>
    <t xml:space="preserve">Hydraulic excavator </t>
  </si>
  <si>
    <t xml:space="preserve"> Street Engraver</t>
  </si>
  <si>
    <t>Trench excavator</t>
  </si>
  <si>
    <t>Date pam plucker</t>
  </si>
  <si>
    <t>Telescopic forklift</t>
  </si>
  <si>
    <t>Concrete mixer</t>
  </si>
  <si>
    <t>Electrical welding machine</t>
  </si>
  <si>
    <t xml:space="preserve">Diesel welding machine </t>
  </si>
  <si>
    <t>Water tank trailer</t>
  </si>
  <si>
    <t>Asphalt factory</t>
  </si>
  <si>
    <t>Trailers</t>
  </si>
  <si>
    <t xml:space="preserve">Oil </t>
  </si>
  <si>
    <t xml:space="preserve">البنك المركزي العاراقي </t>
  </si>
  <si>
    <t>Integrity Commission</t>
  </si>
  <si>
    <t>وزارة البلديات والاشغال العامة</t>
  </si>
  <si>
    <t>الكهربا</t>
  </si>
  <si>
    <t>شبكة الاعلام العارقي</t>
  </si>
  <si>
    <t>بيت الحكمة</t>
  </si>
  <si>
    <t>الاعمار والإسكان</t>
  </si>
  <si>
    <t>other</t>
  </si>
  <si>
    <t>مجموع القطاع الحكومي</t>
  </si>
  <si>
    <t>* تم فصل الدراجات النارية في سنة 2015</t>
  </si>
  <si>
    <t>عدد سيارات الركاب والحمل والمواصفات الخاصة للمدة ( 2010 _ 2015 )</t>
  </si>
  <si>
    <t>Passenger Cars and Freight vehicles of Special Specifications For (2010-2015)</t>
  </si>
  <si>
    <t>عدد السيارات والدراجات النارية التي تمتلكها اجهزة الدولة حسب القطاع ( حكومي ، عام ، مختلط ) لسنة 2015</t>
  </si>
  <si>
    <r>
      <t>عدد السيارات والدراجات النارية التي تمتلكها اجهزة</t>
    </r>
    <r>
      <rPr>
        <b/>
        <sz val="14"/>
        <color rgb="FF000000"/>
        <rFont val="Arial"/>
        <family val="2"/>
        <scheme val="minor"/>
      </rPr>
      <t xml:space="preserve"> الدولة و الجهات غير المرتبطة بوزارة في القطاع الحكومي والعام والمختلط حسب نوع الوقود المستخدم لسنة 2015</t>
    </r>
  </si>
  <si>
    <t>Vehicles Owned By State Institutions and Non-Ministerial Agencies  in Governmental, Public and Mixed Sectors   By Type of Fuel  For 2015</t>
  </si>
  <si>
    <t xml:space="preserve"> ملاحظة / مجموع سيارات الحمل لايشمل الدراجات النارية </t>
  </si>
  <si>
    <t>Key Indicators on Number of Vehicles  Owned By State Institutions and Non-Ministerial Agencies in Governmental,  Public and Mixed Sectors For (2010-2015)</t>
  </si>
  <si>
    <t xml:space="preserve">Ministry </t>
  </si>
  <si>
    <t>Non-Ministerial agency</t>
  </si>
  <si>
    <t xml:space="preserve">اللوريات           Lorries </t>
  </si>
  <si>
    <t xml:space="preserve">اللوريات         Lorries   </t>
  </si>
  <si>
    <t xml:space="preserve">الوزارات / قطاع عام </t>
  </si>
  <si>
    <t xml:space="preserve">أخرى تذكر </t>
  </si>
  <si>
    <t>Industry &amp; minerals</t>
  </si>
  <si>
    <t>Vehicles Owned By State Institutions and Non-Ministerial Agencies   in Governmental, Public and Mixed Sectors By Manufacturing year For 2015</t>
  </si>
  <si>
    <t>عدد السيارات والدراجات النارية المسجلة وغير المسجلة والعاملة وغير العاملة التي تمتلكها اجهزة الدولة والجهات غير المرتبطة بوزارة في القطاع الحكومي والعام والمختلط لسنة 2015</t>
  </si>
  <si>
    <t xml:space="preserve"> - بيانات غير متوفرة </t>
  </si>
  <si>
    <t xml:space="preserve"> * صالـــون واستيشن</t>
  </si>
  <si>
    <t xml:space="preserve"> تم دمج سيارات الصالون مع الاستيشن لاكمال السلسلة حسب السابق * </t>
  </si>
  <si>
    <t>الوزارات / قطاع مختلط</t>
  </si>
  <si>
    <t xml:space="preserve">الوزارات / قطاع مختلط  </t>
  </si>
  <si>
    <t>**  تم فصل الدراجات النارية في سنة 2015</t>
  </si>
  <si>
    <t xml:space="preserve">** الدراجات النارية </t>
  </si>
  <si>
    <t xml:space="preserve">  ملاحظة / سيارات ذات مواصفات خاصة مع الدراجات النارية مجموعها = ( 15232 ) كما موضح في الرسم لسنة 2015 وحسب السلسلة السابقة </t>
  </si>
  <si>
    <r>
      <t xml:space="preserve"> نسبة التـــغيرلسنتي        (2014 ـ 2015 %)   </t>
    </r>
    <r>
      <rPr>
        <b/>
        <sz val="12"/>
        <rFont val="Times New Roman"/>
        <family val="1"/>
      </rPr>
      <t>Change rate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</si>
</sst>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0"/>
    <numFmt numFmtId="166" formatCode="#,##0.0"/>
  </numFmts>
  <fonts count="7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  <charset val="178"/>
    </font>
    <font>
      <b/>
      <sz val="10"/>
      <name val="Arial"/>
      <family val="2"/>
      <charset val="178"/>
    </font>
    <font>
      <b/>
      <sz val="14"/>
      <name val="Arial"/>
      <family val="2"/>
      <charset val="178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4"/>
      <name val="Arial"/>
      <family val="2"/>
      <charset val="178"/>
    </font>
    <font>
      <b/>
      <sz val="14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20"/>
      <color theme="1"/>
      <name val="Arial"/>
      <family val="2"/>
      <scheme val="minor"/>
    </font>
    <font>
      <b/>
      <sz val="16"/>
      <name val="Arial"/>
      <family val="2"/>
    </font>
    <font>
      <b/>
      <sz val="16"/>
      <name val="Arial"/>
      <family val="2"/>
      <scheme val="minor"/>
    </font>
    <font>
      <b/>
      <sz val="16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rial"/>
      <family val="2"/>
      <charset val="178"/>
    </font>
    <font>
      <b/>
      <sz val="16"/>
      <color theme="1"/>
      <name val="Arial"/>
      <family val="2"/>
    </font>
    <font>
      <b/>
      <sz val="14"/>
      <color theme="1"/>
      <name val="Arial"/>
      <family val="2"/>
      <scheme val="minor"/>
    </font>
    <font>
      <b/>
      <sz val="18"/>
      <name val="Arial"/>
      <family val="2"/>
    </font>
    <font>
      <b/>
      <sz val="20"/>
      <name val="Arial"/>
      <family val="2"/>
    </font>
    <font>
      <b/>
      <sz val="16"/>
      <color theme="1"/>
      <name val="Arial"/>
      <family val="2"/>
      <scheme val="minor"/>
    </font>
    <font>
      <sz val="16"/>
      <color theme="1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  <scheme val="minor"/>
    </font>
    <font>
      <b/>
      <sz val="12"/>
      <color theme="1"/>
      <name val="Arial"/>
      <family val="2"/>
    </font>
    <font>
      <sz val="20"/>
      <name val="Arial"/>
      <family val="2"/>
    </font>
    <font>
      <b/>
      <sz val="18"/>
      <name val="Arial"/>
      <family val="2"/>
      <scheme val="minor"/>
    </font>
    <font>
      <b/>
      <sz val="18"/>
      <name val="Arial"/>
      <family val="2"/>
      <charset val="178"/>
    </font>
    <font>
      <b/>
      <sz val="16"/>
      <color theme="1"/>
      <name val="Arial"/>
      <family val="2"/>
      <charset val="178"/>
    </font>
    <font>
      <b/>
      <sz val="12"/>
      <color theme="1"/>
      <name val="Arial"/>
      <family val="2"/>
      <charset val="178"/>
    </font>
    <font>
      <b/>
      <sz val="22"/>
      <name val="Arial"/>
      <family val="2"/>
    </font>
    <font>
      <b/>
      <sz val="18"/>
      <color theme="1"/>
      <name val="Arial"/>
      <family val="2"/>
    </font>
    <font>
      <sz val="24"/>
      <color theme="1"/>
      <name val="Arial"/>
      <family val="2"/>
      <scheme val="minor"/>
    </font>
    <font>
      <sz val="18"/>
      <color theme="1"/>
      <name val="Arial"/>
      <family val="2"/>
      <scheme val="minor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  <charset val="178"/>
    </font>
    <font>
      <b/>
      <sz val="12"/>
      <color theme="1"/>
      <name val="Arial"/>
      <family val="2"/>
      <scheme val="minor"/>
    </font>
    <font>
      <b/>
      <sz val="12"/>
      <color indexed="8"/>
      <name val="Arial"/>
      <family val="2"/>
      <charset val="178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rgb="FF000000"/>
      <name val="Arial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2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9C2493"/>
      <name val="Arial"/>
      <family val="2"/>
    </font>
    <font>
      <sz val="10"/>
      <name val="Arial"/>
    </font>
    <font>
      <sz val="9"/>
      <color indexed="8"/>
      <name val="Arial"/>
    </font>
    <font>
      <vertAlign val="superscript"/>
      <sz val="9"/>
      <color indexed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7B95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4">
    <xf numFmtId="0" fontId="0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1" fillId="0" borderId="0"/>
  </cellStyleXfs>
  <cellXfs count="2348">
    <xf numFmtId="0" fontId="0" fillId="0" borderId="0" xfId="0"/>
    <xf numFmtId="0" fontId="2" fillId="0" borderId="0" xfId="1"/>
    <xf numFmtId="0" fontId="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Fill="1"/>
    <xf numFmtId="0" fontId="3" fillId="0" borderId="13" xfId="0" applyFont="1" applyBorder="1" applyAlignment="1">
      <alignment horizontal="center" vertical="center" wrapText="1"/>
    </xf>
    <xf numFmtId="0" fontId="4" fillId="0" borderId="0" xfId="0" applyFont="1"/>
    <xf numFmtId="0" fontId="3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3" xfId="0" applyFont="1" applyBorder="1"/>
    <xf numFmtId="0" fontId="4" fillId="0" borderId="0" xfId="0" applyFont="1" applyBorder="1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3" xfId="0" applyBorder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/>
    <xf numFmtId="0" fontId="8" fillId="0" borderId="12" xfId="0" applyFont="1" applyBorder="1" applyAlignment="1">
      <alignment horizontal="center" vertical="center" wrapText="1"/>
    </xf>
    <xf numFmtId="0" fontId="15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7" fillId="0" borderId="12" xfId="0" applyFont="1" applyFill="1" applyBorder="1" applyAlignment="1">
      <alignment vertical="center" wrapText="1"/>
    </xf>
    <xf numFmtId="0" fontId="21" fillId="0" borderId="12" xfId="0" applyFont="1" applyBorder="1"/>
    <xf numFmtId="0" fontId="20" fillId="0" borderId="12" xfId="0" applyFont="1" applyBorder="1" applyAlignment="1">
      <alignment horizontal="center" vertical="center"/>
    </xf>
    <xf numFmtId="0" fontId="7" fillId="0" borderId="12" xfId="0" applyFont="1" applyBorder="1" applyAlignment="1"/>
    <xf numFmtId="0" fontId="7" fillId="0" borderId="26" xfId="0" applyFont="1" applyFill="1" applyBorder="1" applyAlignment="1">
      <alignment vertical="center" wrapText="1"/>
    </xf>
    <xf numFmtId="0" fontId="20" fillId="0" borderId="26" xfId="0" applyFont="1" applyBorder="1" applyAlignment="1">
      <alignment vertical="center"/>
    </xf>
    <xf numFmtId="0" fontId="22" fillId="0" borderId="12" xfId="0" applyFont="1" applyBorder="1"/>
    <xf numFmtId="0" fontId="21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7" fillId="0" borderId="11" xfId="0" applyFont="1" applyBorder="1" applyAlignment="1"/>
    <xf numFmtId="0" fontId="21" fillId="0" borderId="11" xfId="0" applyFont="1" applyBorder="1"/>
    <xf numFmtId="0" fontId="7" fillId="0" borderId="29" xfId="0" applyFont="1" applyFill="1" applyBorder="1" applyAlignment="1">
      <alignment vertical="center" wrapText="1"/>
    </xf>
    <xf numFmtId="0" fontId="21" fillId="0" borderId="29" xfId="0" applyFont="1" applyBorder="1"/>
    <xf numFmtId="0" fontId="3" fillId="0" borderId="2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/>
    <xf numFmtId="0" fontId="22" fillId="0" borderId="0" xfId="0" applyFont="1" applyBorder="1"/>
    <xf numFmtId="0" fontId="6" fillId="0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right" vertical="center" wrapText="1"/>
    </xf>
    <xf numFmtId="0" fontId="23" fillId="0" borderId="12" xfId="0" applyFont="1" applyBorder="1" applyAlignment="1">
      <alignment vertical="center"/>
    </xf>
    <xf numFmtId="0" fontId="6" fillId="0" borderId="26" xfId="0" applyFont="1" applyFill="1" applyBorder="1" applyAlignment="1">
      <alignment vertical="center" wrapText="1"/>
    </xf>
    <xf numFmtId="0" fontId="6" fillId="0" borderId="12" xfId="0" applyFont="1" applyBorder="1" applyAlignment="1"/>
    <xf numFmtId="0" fontId="12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5" fillId="0" borderId="3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5" fillId="0" borderId="3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16" fillId="0" borderId="12" xfId="0" applyFont="1" applyFill="1" applyBorder="1" applyAlignment="1">
      <alignment vertical="center" wrapText="1"/>
    </xf>
    <xf numFmtId="0" fontId="30" fillId="0" borderId="12" xfId="0" applyFont="1" applyBorder="1"/>
    <xf numFmtId="0" fontId="16" fillId="2" borderId="12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horizontal="right" vertical="center" wrapText="1"/>
    </xf>
    <xf numFmtId="0" fontId="16" fillId="0" borderId="12" xfId="0" applyFont="1" applyBorder="1" applyAlignment="1">
      <alignment vertical="center"/>
    </xf>
    <xf numFmtId="0" fontId="31" fillId="0" borderId="12" xfId="0" applyFont="1" applyBorder="1"/>
    <xf numFmtId="0" fontId="5" fillId="0" borderId="6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6" fillId="2" borderId="26" xfId="0" applyFont="1" applyFill="1" applyBorder="1" applyAlignment="1">
      <alignment vertical="center" wrapText="1"/>
    </xf>
    <xf numFmtId="0" fontId="16" fillId="0" borderId="26" xfId="0" applyFont="1" applyFill="1" applyBorder="1" applyAlignment="1">
      <alignment vertical="center" wrapText="1"/>
    </xf>
    <xf numFmtId="0" fontId="31" fillId="0" borderId="26" xfId="0" applyFont="1" applyBorder="1"/>
    <xf numFmtId="0" fontId="6" fillId="0" borderId="3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3" fillId="0" borderId="50" xfId="2" applyFont="1" applyBorder="1" applyAlignment="1">
      <alignment horizontal="center"/>
    </xf>
    <xf numFmtId="0" fontId="32" fillId="0" borderId="0" xfId="2"/>
    <xf numFmtId="0" fontId="5" fillId="0" borderId="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/>
    </xf>
    <xf numFmtId="0" fontId="16" fillId="0" borderId="12" xfId="0" applyFont="1" applyBorder="1" applyAlignment="1">
      <alignment horizontal="center" vertical="center" readingOrder="2"/>
    </xf>
    <xf numFmtId="0" fontId="16" fillId="0" borderId="12" xfId="0" applyFont="1" applyBorder="1" applyAlignment="1">
      <alignment horizontal="center" vertical="center" wrapText="1"/>
    </xf>
    <xf numFmtId="0" fontId="2" fillId="0" borderId="0" xfId="3"/>
    <xf numFmtId="0" fontId="18" fillId="0" borderId="14" xfId="0" applyFont="1" applyBorder="1" applyAlignment="1">
      <alignment horizontal="center" vertical="center"/>
    </xf>
    <xf numFmtId="0" fontId="2" fillId="0" borderId="0" xfId="4"/>
    <xf numFmtId="0" fontId="17" fillId="0" borderId="0" xfId="0" applyFont="1" applyFill="1" applyBorder="1" applyAlignment="1">
      <alignment horizontal="center" vertical="center" wrapText="1"/>
    </xf>
    <xf numFmtId="0" fontId="34" fillId="0" borderId="0" xfId="5" applyFont="1"/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 readingOrder="2"/>
    </xf>
    <xf numFmtId="0" fontId="2" fillId="0" borderId="0" xfId="6"/>
    <xf numFmtId="0" fontId="6" fillId="0" borderId="58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" fillId="0" borderId="0" xfId="7"/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0" xfId="0" applyFont="1" applyBorder="1"/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5" fillId="0" borderId="29" xfId="0" applyFont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8"/>
    <xf numFmtId="0" fontId="5" fillId="0" borderId="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/>
    <xf numFmtId="0" fontId="6" fillId="0" borderId="14" xfId="0" applyFont="1" applyFill="1" applyBorder="1" applyAlignment="1">
      <alignment vertical="center" wrapText="1"/>
    </xf>
    <xf numFmtId="0" fontId="22" fillId="0" borderId="14" xfId="0" applyFont="1" applyBorder="1"/>
    <xf numFmtId="0" fontId="23" fillId="0" borderId="12" xfId="0" applyFont="1" applyBorder="1"/>
    <xf numFmtId="0" fontId="6" fillId="0" borderId="26" xfId="0" applyFont="1" applyFill="1" applyBorder="1" applyAlignment="1">
      <alignment wrapText="1"/>
    </xf>
    <xf numFmtId="0" fontId="23" fillId="0" borderId="26" xfId="0" applyFont="1" applyBorder="1" applyAlignment="1"/>
    <xf numFmtId="0" fontId="6" fillId="0" borderId="12" xfId="0" applyFont="1" applyFill="1" applyBorder="1" applyAlignment="1">
      <alignment wrapText="1"/>
    </xf>
    <xf numFmtId="0" fontId="23" fillId="0" borderId="12" xfId="0" applyFont="1" applyBorder="1" applyAlignment="1"/>
    <xf numFmtId="0" fontId="23" fillId="0" borderId="11" xfId="0" applyFont="1" applyBorder="1" applyAlignment="1"/>
    <xf numFmtId="0" fontId="6" fillId="0" borderId="14" xfId="0" applyFont="1" applyFill="1" applyBorder="1" applyAlignment="1">
      <alignment wrapText="1"/>
    </xf>
    <xf numFmtId="0" fontId="23" fillId="0" borderId="14" xfId="0" applyFont="1" applyBorder="1" applyAlignment="1"/>
    <xf numFmtId="0" fontId="23" fillId="0" borderId="12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23" fillId="0" borderId="14" xfId="0" applyFont="1" applyBorder="1" applyAlignment="1">
      <alignment horizontal="right"/>
    </xf>
    <xf numFmtId="0" fontId="26" fillId="0" borderId="25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23" fillId="0" borderId="2" xfId="0" applyFont="1" applyBorder="1" applyAlignment="1">
      <alignment horizontal="right"/>
    </xf>
    <xf numFmtId="0" fontId="37" fillId="0" borderId="0" xfId="9" applyFont="1"/>
    <xf numFmtId="0" fontId="6" fillId="0" borderId="14" xfId="0" applyFont="1" applyBorder="1" applyAlignment="1">
      <alignment horizontal="right"/>
    </xf>
    <xf numFmtId="0" fontId="16" fillId="2" borderId="14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right"/>
    </xf>
    <xf numFmtId="0" fontId="29" fillId="0" borderId="12" xfId="0" applyFont="1" applyBorder="1" applyAlignment="1">
      <alignment horizontal="right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3" fillId="0" borderId="2" xfId="0" applyFont="1" applyBorder="1" applyAlignment="1"/>
    <xf numFmtId="0" fontId="25" fillId="0" borderId="12" xfId="0" applyFont="1" applyBorder="1" applyAlignment="1">
      <alignment horizontal="right"/>
    </xf>
    <xf numFmtId="0" fontId="29" fillId="0" borderId="29" xfId="0" applyFont="1" applyBorder="1" applyAlignment="1">
      <alignment horizontal="right"/>
    </xf>
    <xf numFmtId="0" fontId="29" fillId="0" borderId="14" xfId="0" applyFont="1" applyBorder="1" applyAlignment="1">
      <alignment horizontal="center" vertical="center"/>
    </xf>
    <xf numFmtId="0" fontId="16" fillId="0" borderId="12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/>
    </xf>
    <xf numFmtId="0" fontId="27" fillId="0" borderId="12" xfId="0" applyFont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right" vertical="center" wrapText="1"/>
    </xf>
    <xf numFmtId="0" fontId="30" fillId="0" borderId="0" xfId="0" applyFont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readingOrder="2"/>
    </xf>
    <xf numFmtId="0" fontId="38" fillId="0" borderId="12" xfId="0" applyFont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right" wrapText="1"/>
    </xf>
    <xf numFmtId="0" fontId="39" fillId="0" borderId="14" xfId="0" applyFont="1" applyBorder="1" applyAlignment="1">
      <alignment horizontal="right"/>
    </xf>
    <xf numFmtId="0" fontId="39" fillId="0" borderId="1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readingOrder="2"/>
    </xf>
    <xf numFmtId="0" fontId="16" fillId="0" borderId="77" xfId="0" applyFont="1" applyBorder="1" applyAlignment="1">
      <alignment horizontal="center" vertical="center" readingOrder="2"/>
    </xf>
    <xf numFmtId="0" fontId="16" fillId="0" borderId="80" xfId="0" applyFont="1" applyBorder="1" applyAlignment="1">
      <alignment horizontal="center" vertical="center" readingOrder="2"/>
    </xf>
    <xf numFmtId="0" fontId="16" fillId="0" borderId="74" xfId="0" applyFont="1" applyBorder="1" applyAlignment="1">
      <alignment horizontal="center" vertical="center" readingOrder="2"/>
    </xf>
    <xf numFmtId="0" fontId="16" fillId="0" borderId="81" xfId="0" applyFont="1" applyBorder="1" applyAlignment="1">
      <alignment horizontal="center" vertical="center" readingOrder="2"/>
    </xf>
    <xf numFmtId="0" fontId="16" fillId="0" borderId="26" xfId="0" applyFont="1" applyFill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center" wrapText="1"/>
    </xf>
    <xf numFmtId="0" fontId="16" fillId="0" borderId="14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readingOrder="2"/>
    </xf>
    <xf numFmtId="0" fontId="6" fillId="0" borderId="12" xfId="0" applyFont="1" applyFill="1" applyBorder="1" applyAlignment="1">
      <alignment horizontal="right" wrapText="1"/>
    </xf>
    <xf numFmtId="0" fontId="6" fillId="0" borderId="1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readingOrder="2"/>
    </xf>
    <xf numFmtId="0" fontId="16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8" fillId="0" borderId="12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vertical="center" wrapText="1"/>
    </xf>
    <xf numFmtId="0" fontId="42" fillId="0" borderId="12" xfId="0" applyFont="1" applyFill="1" applyBorder="1" applyAlignment="1">
      <alignment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29" xfId="0" applyFont="1" applyBorder="1" applyAlignment="1">
      <alignment vertical="center"/>
    </xf>
    <xf numFmtId="0" fontId="42" fillId="0" borderId="29" xfId="0" applyFont="1" applyBorder="1" applyAlignment="1">
      <alignment horizontal="center" vertical="center"/>
    </xf>
    <xf numFmtId="0" fontId="6" fillId="3" borderId="12" xfId="0" applyFont="1" applyFill="1" applyBorder="1" applyAlignment="1">
      <alignment wrapText="1"/>
    </xf>
    <xf numFmtId="0" fontId="23" fillId="3" borderId="12" xfId="0" applyFont="1" applyFill="1" applyBorder="1" applyAlignment="1"/>
    <xf numFmtId="0" fontId="6" fillId="0" borderId="28" xfId="0" applyFont="1" applyFill="1" applyBorder="1" applyAlignment="1">
      <alignment vertical="center" wrapText="1"/>
    </xf>
    <xf numFmtId="0" fontId="27" fillId="2" borderId="12" xfId="0" applyFont="1" applyFill="1" applyBorder="1" applyAlignment="1">
      <alignment horizontal="right" vertical="center" wrapText="1"/>
    </xf>
    <xf numFmtId="0" fontId="43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16" fillId="0" borderId="14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7" fillId="0" borderId="28" xfId="0" applyFont="1" applyFill="1" applyBorder="1" applyAlignment="1">
      <alignment vertical="center" wrapText="1"/>
    </xf>
    <xf numFmtId="0" fontId="27" fillId="2" borderId="12" xfId="0" applyFont="1" applyFill="1" applyBorder="1" applyAlignment="1">
      <alignment vertical="center" wrapText="1"/>
    </xf>
    <xf numFmtId="0" fontId="27" fillId="2" borderId="14" xfId="0" applyFont="1" applyFill="1" applyBorder="1" applyAlignment="1">
      <alignment vertical="center" wrapText="1"/>
    </xf>
    <xf numFmtId="0" fontId="27" fillId="3" borderId="12" xfId="0" applyFont="1" applyFill="1" applyBorder="1" applyAlignment="1">
      <alignment vertical="center" wrapText="1"/>
    </xf>
    <xf numFmtId="0" fontId="27" fillId="3" borderId="12" xfId="0" applyFont="1" applyFill="1" applyBorder="1" applyAlignment="1">
      <alignment horizontal="center" vertical="center"/>
    </xf>
    <xf numFmtId="0" fontId="43" fillId="3" borderId="12" xfId="0" applyFont="1" applyFill="1" applyBorder="1" applyAlignment="1">
      <alignment horizontal="center" vertical="center"/>
    </xf>
    <xf numFmtId="0" fontId="43" fillId="3" borderId="26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45" fillId="0" borderId="0" xfId="0" applyFont="1"/>
    <xf numFmtId="0" fontId="0" fillId="2" borderId="0" xfId="0" applyFill="1"/>
    <xf numFmtId="165" fontId="0" fillId="0" borderId="0" xfId="0" applyNumberFormat="1"/>
    <xf numFmtId="165" fontId="48" fillId="0" borderId="82" xfId="12" applyNumberFormat="1" applyFont="1" applyBorder="1" applyAlignment="1">
      <alignment horizontal="center" vertical="center"/>
    </xf>
    <xf numFmtId="165" fontId="48" fillId="0" borderId="0" xfId="12" applyNumberFormat="1" applyFont="1" applyBorder="1" applyAlignment="1">
      <alignment horizontal="center" vertical="center"/>
    </xf>
    <xf numFmtId="165" fontId="48" fillId="3" borderId="0" xfId="12" applyNumberFormat="1" applyFont="1" applyFill="1" applyBorder="1" applyAlignment="1">
      <alignment horizontal="center" vertical="center"/>
    </xf>
    <xf numFmtId="165" fontId="48" fillId="0" borderId="84" xfId="12" applyNumberFormat="1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165" fontId="48" fillId="0" borderId="0" xfId="12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48" fillId="0" borderId="0" xfId="12" applyNumberFormat="1" applyFont="1" applyFill="1" applyBorder="1" applyAlignment="1">
      <alignment vertical="center"/>
    </xf>
    <xf numFmtId="165" fontId="48" fillId="3" borderId="0" xfId="12" applyNumberFormat="1" applyFont="1" applyFill="1" applyBorder="1" applyAlignment="1">
      <alignment vertical="center"/>
    </xf>
    <xf numFmtId="165" fontId="23" fillId="3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165" fontId="46" fillId="0" borderId="0" xfId="12" applyNumberFormat="1" applyFont="1" applyBorder="1" applyAlignment="1">
      <alignment horizontal="center" vertical="center"/>
    </xf>
    <xf numFmtId="0" fontId="0" fillId="3" borderId="0" xfId="0" applyFill="1"/>
    <xf numFmtId="165" fontId="23" fillId="3" borderId="0" xfId="0" applyNumberFormat="1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0" xfId="0" applyFont="1"/>
    <xf numFmtId="165" fontId="46" fillId="0" borderId="0" xfId="12" applyNumberFormat="1" applyFont="1" applyBorder="1" applyAlignment="1">
      <alignment horizontal="center"/>
    </xf>
    <xf numFmtId="0" fontId="1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22" fillId="3" borderId="0" xfId="0" applyFont="1" applyFill="1" applyAlignment="1">
      <alignment horizontal="center" vertical="center"/>
    </xf>
    <xf numFmtId="165" fontId="26" fillId="3" borderId="0" xfId="0" applyNumberFormat="1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165" fontId="26" fillId="3" borderId="0" xfId="0" applyNumberFormat="1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48" fillId="0" borderId="0" xfId="12" applyFont="1" applyFill="1" applyBorder="1" applyAlignment="1">
      <alignment horizontal="center" vertical="center"/>
    </xf>
    <xf numFmtId="165" fontId="46" fillId="3" borderId="0" xfId="12" applyNumberFormat="1" applyFont="1" applyFill="1" applyBorder="1" applyAlignment="1">
      <alignment horizontal="center" vertical="center"/>
    </xf>
    <xf numFmtId="165" fontId="50" fillId="0" borderId="0" xfId="13" applyNumberFormat="1" applyFont="1" applyBorder="1" applyAlignment="1">
      <alignment horizontal="center" vertical="center"/>
    </xf>
    <xf numFmtId="165" fontId="50" fillId="2" borderId="0" xfId="13" applyNumberFormat="1" applyFont="1" applyFill="1" applyBorder="1" applyAlignment="1">
      <alignment horizontal="center" vertical="center"/>
    </xf>
    <xf numFmtId="165" fontId="50" fillId="5" borderId="0" xfId="13" applyNumberFormat="1" applyFont="1" applyFill="1" applyBorder="1" applyAlignment="1">
      <alignment horizontal="center" vertical="center"/>
    </xf>
    <xf numFmtId="165" fontId="46" fillId="0" borderId="0" xfId="13" applyNumberFormat="1" applyFont="1" applyBorder="1" applyAlignment="1">
      <alignment horizontal="center" vertical="center"/>
    </xf>
    <xf numFmtId="165" fontId="46" fillId="2" borderId="0" xfId="13" applyNumberFormat="1" applyFont="1" applyFill="1" applyBorder="1" applyAlignment="1">
      <alignment horizontal="center" vertical="center"/>
    </xf>
    <xf numFmtId="165" fontId="46" fillId="5" borderId="0" xfId="13" applyNumberFormat="1" applyFont="1" applyFill="1" applyBorder="1" applyAlignment="1">
      <alignment horizontal="center" vertical="center"/>
    </xf>
    <xf numFmtId="165" fontId="46" fillId="5" borderId="0" xfId="12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5" fontId="50" fillId="0" borderId="0" xfId="13" applyNumberFormat="1" applyFont="1" applyFill="1" applyBorder="1" applyAlignment="1">
      <alignment horizontal="center" vertical="center"/>
    </xf>
    <xf numFmtId="165" fontId="50" fillId="3" borderId="0" xfId="13" applyNumberFormat="1" applyFont="1" applyFill="1" applyBorder="1" applyAlignment="1">
      <alignment horizontal="center" vertical="center"/>
    </xf>
    <xf numFmtId="165" fontId="46" fillId="3" borderId="0" xfId="13" applyNumberFormat="1" applyFont="1" applyFill="1" applyBorder="1" applyAlignment="1">
      <alignment horizontal="center" vertical="center"/>
    </xf>
    <xf numFmtId="165" fontId="46" fillId="0" borderId="0" xfId="13" applyNumberFormat="1" applyFont="1" applyFill="1" applyBorder="1" applyAlignment="1">
      <alignment horizontal="center" vertical="center"/>
    </xf>
    <xf numFmtId="165" fontId="46" fillId="0" borderId="0" xfId="13" applyNumberFormat="1" applyFont="1" applyBorder="1" applyAlignment="1">
      <alignment horizontal="center"/>
    </xf>
    <xf numFmtId="165" fontId="46" fillId="2" borderId="0" xfId="12" applyNumberFormat="1" applyFont="1" applyFill="1" applyBorder="1" applyAlignment="1">
      <alignment horizontal="center"/>
    </xf>
    <xf numFmtId="165" fontId="26" fillId="0" borderId="0" xfId="0" applyNumberFormat="1" applyFont="1" applyAlignment="1">
      <alignment horizontal="center" vertical="center"/>
    </xf>
    <xf numFmtId="165" fontId="46" fillId="2" borderId="0" xfId="13" applyNumberFormat="1" applyFont="1" applyFill="1" applyBorder="1" applyAlignment="1">
      <alignment horizontal="center"/>
    </xf>
    <xf numFmtId="0" fontId="23" fillId="5" borderId="0" xfId="0" applyFont="1" applyFill="1" applyBorder="1" applyAlignment="1">
      <alignment horizontal="center" vertical="center"/>
    </xf>
    <xf numFmtId="165" fontId="23" fillId="5" borderId="0" xfId="0" applyNumberFormat="1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/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13" fillId="0" borderId="0" xfId="0" applyFont="1" applyBorder="1"/>
    <xf numFmtId="0" fontId="7" fillId="5" borderId="0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 readingOrder="2"/>
    </xf>
    <xf numFmtId="165" fontId="47" fillId="0" borderId="0" xfId="12" applyNumberFormat="1" applyFont="1" applyBorder="1" applyAlignment="1">
      <alignment horizontal="center" vertical="center"/>
    </xf>
    <xf numFmtId="0" fontId="44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47" fillId="2" borderId="0" xfId="10" applyFont="1" applyFill="1" applyBorder="1" applyAlignment="1">
      <alignment horizontal="center" vertical="center"/>
    </xf>
    <xf numFmtId="0" fontId="47" fillId="0" borderId="10" xfId="12" applyFont="1" applyBorder="1" applyAlignment="1">
      <alignment horizontal="center" vertical="center"/>
    </xf>
    <xf numFmtId="165" fontId="47" fillId="0" borderId="10" xfId="12" applyNumberFormat="1" applyFont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47" fillId="2" borderId="0" xfId="12" applyFont="1" applyFill="1" applyBorder="1" applyAlignment="1">
      <alignment horizontal="center" vertical="center" wrapText="1"/>
    </xf>
    <xf numFmtId="0" fontId="47" fillId="2" borderId="108" xfId="12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165" fontId="47" fillId="0" borderId="102" xfId="12" applyNumberFormat="1" applyFont="1" applyBorder="1" applyAlignment="1">
      <alignment horizontal="center" vertical="center"/>
    </xf>
    <xf numFmtId="165" fontId="52" fillId="0" borderId="0" xfId="13" applyNumberFormat="1" applyFont="1" applyBorder="1" applyAlignment="1">
      <alignment horizontal="center" vertical="center"/>
    </xf>
    <xf numFmtId="0" fontId="47" fillId="0" borderId="0" xfId="13" applyFont="1" applyBorder="1" applyAlignment="1">
      <alignment horizontal="center" vertical="center"/>
    </xf>
    <xf numFmtId="165" fontId="47" fillId="5" borderId="0" xfId="13" applyNumberFormat="1" applyFont="1" applyFill="1" applyBorder="1" applyAlignment="1">
      <alignment horizontal="center" vertical="center"/>
    </xf>
    <xf numFmtId="165" fontId="47" fillId="5" borderId="0" xfId="12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110" xfId="0" applyBorder="1" applyAlignment="1"/>
    <xf numFmtId="0" fontId="0" fillId="0" borderId="111" xfId="0" applyBorder="1" applyAlignment="1"/>
    <xf numFmtId="0" fontId="54" fillId="0" borderId="0" xfId="14"/>
    <xf numFmtId="0" fontId="54" fillId="0" borderId="0" xfId="15"/>
    <xf numFmtId="0" fontId="54" fillId="0" borderId="0" xfId="16"/>
    <xf numFmtId="165" fontId="47" fillId="2" borderId="0" xfId="11" applyNumberFormat="1" applyFont="1" applyFill="1" applyBorder="1" applyAlignment="1">
      <alignment horizontal="center" vertical="center"/>
    </xf>
    <xf numFmtId="165" fontId="47" fillId="2" borderId="0" xfId="10" applyNumberFormat="1" applyFont="1" applyFill="1" applyBorder="1" applyAlignment="1">
      <alignment horizontal="center" vertical="center"/>
    </xf>
    <xf numFmtId="0" fontId="0" fillId="0" borderId="0" xfId="0" applyFill="1"/>
    <xf numFmtId="0" fontId="47" fillId="0" borderId="0" xfId="12" applyFont="1" applyBorder="1" applyAlignment="1">
      <alignment horizontal="center" vertical="center"/>
    </xf>
    <xf numFmtId="0" fontId="52" fillId="0" borderId="0" xfId="13" applyFont="1" applyBorder="1" applyAlignment="1">
      <alignment horizontal="center" vertical="center"/>
    </xf>
    <xf numFmtId="0" fontId="47" fillId="2" borderId="0" xfId="1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14" fillId="0" borderId="0" xfId="0" applyFont="1"/>
    <xf numFmtId="0" fontId="7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 applyAlignment="1"/>
    <xf numFmtId="0" fontId="0" fillId="0" borderId="0" xfId="0" applyAlignment="1"/>
    <xf numFmtId="0" fontId="0" fillId="2" borderId="0" xfId="0" applyFill="1" applyAlignment="1">
      <alignment horizontal="left"/>
    </xf>
    <xf numFmtId="0" fontId="0" fillId="2" borderId="0" xfId="0" applyFont="1" applyFill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3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55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23" fillId="2" borderId="0" xfId="0" applyFont="1" applyFill="1" applyAlignment="1">
      <alignment vertical="center"/>
    </xf>
    <xf numFmtId="0" fontId="36" fillId="2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horizontal="center" vertical="center"/>
    </xf>
    <xf numFmtId="0" fontId="47" fillId="2" borderId="0" xfId="10" applyFont="1" applyFill="1" applyBorder="1" applyAlignment="1">
      <alignment horizontal="center" vertical="center" wrapText="1"/>
    </xf>
    <xf numFmtId="0" fontId="0" fillId="2" borderId="0" xfId="0" applyFill="1" applyBorder="1"/>
    <xf numFmtId="0" fontId="36" fillId="2" borderId="0" xfId="0" applyFont="1" applyFill="1" applyBorder="1" applyAlignment="1">
      <alignment horizontal="right" vertical="center" wrapText="1"/>
    </xf>
    <xf numFmtId="0" fontId="47" fillId="0" borderId="0" xfId="12" applyFont="1" applyBorder="1" applyAlignment="1">
      <alignment horizontal="left" vertical="center" wrapText="1"/>
    </xf>
    <xf numFmtId="0" fontId="36" fillId="2" borderId="151" xfId="0" applyFont="1" applyFill="1" applyBorder="1" applyAlignment="1">
      <alignment horizontal="center" vertical="center"/>
    </xf>
    <xf numFmtId="0" fontId="47" fillId="2" borderId="125" xfId="12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center"/>
    </xf>
    <xf numFmtId="0" fontId="47" fillId="2" borderId="158" xfId="12" applyFont="1" applyFill="1" applyBorder="1" applyAlignment="1">
      <alignment horizontal="center" vertical="center" wrapText="1"/>
    </xf>
    <xf numFmtId="165" fontId="52" fillId="2" borderId="158" xfId="13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3" fillId="0" borderId="95" xfId="0" applyFont="1" applyBorder="1" applyAlignment="1"/>
    <xf numFmtId="0" fontId="23" fillId="0" borderId="0" xfId="0" applyFont="1" applyBorder="1" applyAlignment="1">
      <alignment horizontal="left" vertical="center"/>
    </xf>
    <xf numFmtId="0" fontId="36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vertical="center" wrapText="1"/>
    </xf>
    <xf numFmtId="0" fontId="47" fillId="2" borderId="0" xfId="10" applyFont="1" applyFill="1" applyBorder="1" applyAlignment="1">
      <alignment horizontal="right" vertical="center" wrapText="1"/>
    </xf>
    <xf numFmtId="0" fontId="44" fillId="2" borderId="0" xfId="0" applyFont="1" applyFill="1" applyBorder="1"/>
    <xf numFmtId="0" fontId="23" fillId="2" borderId="0" xfId="0" applyFont="1" applyFill="1" applyBorder="1" applyAlignment="1">
      <alignment horizontal="left" vertical="center"/>
    </xf>
    <xf numFmtId="165" fontId="47" fillId="5" borderId="0" xfId="11" applyNumberFormat="1" applyFont="1" applyFill="1" applyBorder="1" applyAlignment="1">
      <alignment horizontal="center" vertical="center"/>
    </xf>
    <xf numFmtId="165" fontId="47" fillId="5" borderId="0" xfId="1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0" fillId="0" borderId="159" xfId="0" applyBorder="1"/>
    <xf numFmtId="0" fontId="0" fillId="0" borderId="156" xfId="0" applyBorder="1"/>
    <xf numFmtId="0" fontId="0" fillId="0" borderId="115" xfId="0" applyBorder="1"/>
    <xf numFmtId="0" fontId="47" fillId="0" borderId="0" xfId="12" applyFont="1" applyBorder="1" applyAlignment="1">
      <alignment horizontal="center" vertical="center" readingOrder="1"/>
    </xf>
    <xf numFmtId="0" fontId="7" fillId="0" borderId="0" xfId="0" applyFont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47" fillId="2" borderId="0" xfId="11" applyFont="1" applyFill="1" applyBorder="1" applyAlignment="1">
      <alignment horizontal="right" vertical="center" wrapText="1"/>
    </xf>
    <xf numFmtId="0" fontId="47" fillId="2" borderId="0" xfId="11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0" fontId="47" fillId="0" borderId="0" xfId="12" applyFont="1" applyBorder="1" applyAlignment="1">
      <alignment horizontal="center" vertical="center" wrapText="1"/>
    </xf>
    <xf numFmtId="0" fontId="47" fillId="0" borderId="0" xfId="12" applyFont="1" applyBorder="1" applyAlignment="1">
      <alignment horizontal="right" vertical="center" wrapText="1"/>
    </xf>
    <xf numFmtId="0" fontId="52" fillId="0" borderId="0" xfId="13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/>
    </xf>
    <xf numFmtId="0" fontId="36" fillId="2" borderId="0" xfId="0" applyFont="1" applyFill="1" applyBorder="1" applyAlignment="1">
      <alignment horizontal="center" vertical="center"/>
    </xf>
    <xf numFmtId="0" fontId="52" fillId="0" borderId="0" xfId="13" applyFont="1" applyBorder="1" applyAlignment="1">
      <alignment horizontal="center" vertical="center" wrapText="1"/>
    </xf>
    <xf numFmtId="0" fontId="47" fillId="5" borderId="0" xfId="12" applyFont="1" applyFill="1" applyBorder="1" applyAlignment="1">
      <alignment horizontal="center" vertical="center"/>
    </xf>
    <xf numFmtId="0" fontId="47" fillId="5" borderId="0" xfId="12" applyFont="1" applyFill="1" applyBorder="1" applyAlignment="1">
      <alignment horizontal="center" vertical="center" wrapText="1"/>
    </xf>
    <xf numFmtId="165" fontId="47" fillId="2" borderId="0" xfId="12" applyNumberFormat="1" applyFont="1" applyFill="1" applyBorder="1" applyAlignment="1">
      <alignment horizontal="center" vertical="center"/>
    </xf>
    <xf numFmtId="0" fontId="47" fillId="5" borderId="0" xfId="12" applyFont="1" applyFill="1" applyBorder="1" applyAlignment="1">
      <alignment horizontal="center" vertical="center" readingOrder="1"/>
    </xf>
    <xf numFmtId="165" fontId="52" fillId="2" borderId="0" xfId="13" applyNumberFormat="1" applyFont="1" applyFill="1" applyBorder="1" applyAlignment="1">
      <alignment horizontal="center" vertical="center"/>
    </xf>
    <xf numFmtId="165" fontId="47" fillId="0" borderId="0" xfId="13" applyNumberFormat="1" applyFont="1" applyBorder="1" applyAlignment="1">
      <alignment horizontal="center" vertical="center"/>
    </xf>
    <xf numFmtId="165" fontId="51" fillId="2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 wrapText="1"/>
    </xf>
    <xf numFmtId="0" fontId="36" fillId="2" borderId="135" xfId="0" applyFont="1" applyFill="1" applyBorder="1" applyAlignment="1">
      <alignment horizontal="right" vertical="center"/>
    </xf>
    <xf numFmtId="0" fontId="36" fillId="5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159" xfId="0" applyFont="1" applyBorder="1" applyAlignment="1">
      <alignment vertical="center" wrapText="1"/>
    </xf>
    <xf numFmtId="165" fontId="52" fillId="2" borderId="125" xfId="13" applyNumberFormat="1" applyFont="1" applyFill="1" applyBorder="1" applyAlignment="1">
      <alignment horizontal="center" vertical="center"/>
    </xf>
    <xf numFmtId="0" fontId="47" fillId="2" borderId="0" xfId="11" applyFont="1" applyFill="1" applyBorder="1" applyAlignment="1">
      <alignment vertical="center" wrapText="1"/>
    </xf>
    <xf numFmtId="0" fontId="47" fillId="2" borderId="176" xfId="12" applyFont="1" applyFill="1" applyBorder="1" applyAlignment="1">
      <alignment horizontal="center" vertical="center" wrapText="1"/>
    </xf>
    <xf numFmtId="165" fontId="52" fillId="2" borderId="176" xfId="13" applyNumberFormat="1" applyFont="1" applyFill="1" applyBorder="1" applyAlignment="1">
      <alignment horizontal="center" vertical="center"/>
    </xf>
    <xf numFmtId="164" fontId="0" fillId="0" borderId="0" xfId="0" applyNumberFormat="1"/>
    <xf numFmtId="0" fontId="36" fillId="2" borderId="10" xfId="0" applyFont="1" applyFill="1" applyBorder="1" applyAlignment="1">
      <alignment horizontal="right" vertical="center"/>
    </xf>
    <xf numFmtId="0" fontId="36" fillId="0" borderId="110" xfId="0" applyFont="1" applyBorder="1" applyAlignment="1">
      <alignment horizontal="right" vertical="center"/>
    </xf>
    <xf numFmtId="0" fontId="36" fillId="0" borderId="111" xfId="0" applyFont="1" applyBorder="1" applyAlignment="1">
      <alignment horizontal="right" vertical="center"/>
    </xf>
    <xf numFmtId="0" fontId="36" fillId="2" borderId="158" xfId="0" applyFont="1" applyFill="1" applyBorder="1" applyAlignment="1">
      <alignment horizontal="right" vertical="center"/>
    </xf>
    <xf numFmtId="0" fontId="36" fillId="2" borderId="145" xfId="0" applyFont="1" applyFill="1" applyBorder="1" applyAlignment="1">
      <alignment horizontal="right" vertical="center"/>
    </xf>
    <xf numFmtId="3" fontId="36" fillId="2" borderId="102" xfId="0" applyNumberFormat="1" applyFont="1" applyFill="1" applyBorder="1" applyAlignment="1">
      <alignment horizontal="right" vertical="center"/>
    </xf>
    <xf numFmtId="3" fontId="36" fillId="2" borderId="151" xfId="0" applyNumberFormat="1" applyFont="1" applyFill="1" applyBorder="1" applyAlignment="1">
      <alignment horizontal="right" vertical="center"/>
    </xf>
    <xf numFmtId="3" fontId="36" fillId="2" borderId="108" xfId="0" applyNumberFormat="1" applyFont="1" applyFill="1" applyBorder="1" applyAlignment="1">
      <alignment horizontal="right" vertical="center"/>
    </xf>
    <xf numFmtId="3" fontId="36" fillId="2" borderId="158" xfId="0" applyNumberFormat="1" applyFont="1" applyFill="1" applyBorder="1" applyAlignment="1">
      <alignment horizontal="right" vertical="center"/>
    </xf>
    <xf numFmtId="0" fontId="36" fillId="2" borderId="168" xfId="0" applyFont="1" applyFill="1" applyBorder="1" applyAlignment="1">
      <alignment horizontal="right" vertical="center"/>
    </xf>
    <xf numFmtId="3" fontId="47" fillId="2" borderId="102" xfId="10" applyNumberFormat="1" applyFont="1" applyFill="1" applyBorder="1" applyAlignment="1">
      <alignment horizontal="right" vertical="center"/>
    </xf>
    <xf numFmtId="3" fontId="47" fillId="2" borderId="125" xfId="10" applyNumberFormat="1" applyFont="1" applyFill="1" applyBorder="1" applyAlignment="1">
      <alignment horizontal="right" vertical="center"/>
    </xf>
    <xf numFmtId="3" fontId="47" fillId="2" borderId="145" xfId="10" applyNumberFormat="1" applyFont="1" applyFill="1" applyBorder="1" applyAlignment="1">
      <alignment horizontal="right" vertical="center"/>
    </xf>
    <xf numFmtId="3" fontId="47" fillId="2" borderId="102" xfId="11" applyNumberFormat="1" applyFont="1" applyFill="1" applyBorder="1" applyAlignment="1">
      <alignment horizontal="right" vertical="center"/>
    </xf>
    <xf numFmtId="3" fontId="47" fillId="2" borderId="145" xfId="11" applyNumberFormat="1" applyFont="1" applyFill="1" applyBorder="1" applyAlignment="1">
      <alignment horizontal="right" vertical="center"/>
    </xf>
    <xf numFmtId="3" fontId="47" fillId="2" borderId="125" xfId="11" applyNumberFormat="1" applyFont="1" applyFill="1" applyBorder="1" applyAlignment="1">
      <alignment horizontal="right" vertical="center"/>
    </xf>
    <xf numFmtId="0" fontId="47" fillId="2" borderId="158" xfId="12" applyFont="1" applyFill="1" applyBorder="1" applyAlignment="1">
      <alignment horizontal="right" vertical="center" wrapText="1"/>
    </xf>
    <xf numFmtId="165" fontId="52" fillId="2" borderId="158" xfId="13" applyNumberFormat="1" applyFont="1" applyFill="1" applyBorder="1" applyAlignment="1">
      <alignment horizontal="right" vertical="center"/>
    </xf>
    <xf numFmtId="0" fontId="47" fillId="2" borderId="176" xfId="12" applyFont="1" applyFill="1" applyBorder="1" applyAlignment="1">
      <alignment horizontal="right" vertical="center" wrapText="1"/>
    </xf>
    <xf numFmtId="165" fontId="52" fillId="2" borderId="176" xfId="13" applyNumberFormat="1" applyFont="1" applyFill="1" applyBorder="1" applyAlignment="1">
      <alignment horizontal="right" vertical="center"/>
    </xf>
    <xf numFmtId="0" fontId="47" fillId="2" borderId="108" xfId="12" applyFont="1" applyFill="1" applyBorder="1" applyAlignment="1">
      <alignment horizontal="right" vertical="center" wrapText="1"/>
    </xf>
    <xf numFmtId="3" fontId="36" fillId="2" borderId="133" xfId="0" applyNumberFormat="1" applyFont="1" applyFill="1" applyBorder="1" applyAlignment="1">
      <alignment horizontal="right" vertical="center"/>
    </xf>
    <xf numFmtId="0" fontId="60" fillId="2" borderId="108" xfId="12" applyFont="1" applyFill="1" applyBorder="1" applyAlignment="1">
      <alignment horizontal="left" vertical="center" wrapText="1"/>
    </xf>
    <xf numFmtId="0" fontId="60" fillId="2" borderId="158" xfId="12" applyFont="1" applyFill="1" applyBorder="1" applyAlignment="1">
      <alignment horizontal="left" vertical="center" wrapText="1"/>
    </xf>
    <xf numFmtId="0" fontId="61" fillId="2" borderId="151" xfId="0" applyFont="1" applyFill="1" applyBorder="1" applyAlignment="1">
      <alignment horizontal="left" vertical="center"/>
    </xf>
    <xf numFmtId="0" fontId="61" fillId="2" borderId="158" xfId="0" applyFont="1" applyFill="1" applyBorder="1" applyAlignment="1">
      <alignment horizontal="left" vertical="center"/>
    </xf>
    <xf numFmtId="0" fontId="61" fillId="2" borderId="168" xfId="0" applyFont="1" applyFill="1" applyBorder="1" applyAlignment="1">
      <alignment horizontal="left" vertical="center"/>
    </xf>
    <xf numFmtId="0" fontId="60" fillId="2" borderId="176" xfId="12" applyFont="1" applyFill="1" applyBorder="1" applyAlignment="1">
      <alignment horizontal="left" vertical="center" wrapText="1"/>
    </xf>
    <xf numFmtId="0" fontId="61" fillId="2" borderId="0" xfId="0" applyFont="1" applyFill="1" applyAlignment="1">
      <alignment horizontal="left"/>
    </xf>
    <xf numFmtId="0" fontId="61" fillId="2" borderId="9" xfId="0" applyFont="1" applyFill="1" applyBorder="1" applyAlignment="1">
      <alignment horizontal="left" vertical="center"/>
    </xf>
    <xf numFmtId="0" fontId="61" fillId="2" borderId="108" xfId="0" applyFont="1" applyFill="1" applyBorder="1" applyAlignment="1">
      <alignment horizontal="left" vertical="center"/>
    </xf>
    <xf numFmtId="0" fontId="61" fillId="2" borderId="125" xfId="0" applyFont="1" applyFill="1" applyBorder="1" applyAlignment="1">
      <alignment horizontal="left" vertical="center"/>
    </xf>
    <xf numFmtId="0" fontId="61" fillId="2" borderId="129" xfId="0" applyFont="1" applyFill="1" applyBorder="1" applyAlignment="1">
      <alignment horizontal="left"/>
    </xf>
    <xf numFmtId="0" fontId="61" fillId="2" borderId="145" xfId="0" applyFont="1" applyFill="1" applyBorder="1" applyAlignment="1">
      <alignment horizontal="left"/>
    </xf>
    <xf numFmtId="0" fontId="61" fillId="2" borderId="0" xfId="0" applyFont="1" applyFill="1" applyBorder="1" applyAlignment="1">
      <alignment horizontal="center" vertical="center"/>
    </xf>
    <xf numFmtId="0" fontId="61" fillId="2" borderId="0" xfId="0" applyFont="1" applyFill="1" applyBorder="1" applyAlignment="1">
      <alignment horizontal="center" vertical="center" wrapText="1"/>
    </xf>
    <xf numFmtId="0" fontId="63" fillId="5" borderId="163" xfId="0" applyFont="1" applyFill="1" applyBorder="1" applyAlignment="1">
      <alignment horizontal="left" vertical="center" wrapText="1"/>
    </xf>
    <xf numFmtId="0" fontId="61" fillId="0" borderId="110" xfId="0" applyFont="1" applyBorder="1" applyAlignment="1">
      <alignment horizontal="left" vertical="center"/>
    </xf>
    <xf numFmtId="0" fontId="61" fillId="0" borderId="111" xfId="0" applyFont="1" applyBorder="1" applyAlignment="1">
      <alignment horizontal="left" vertical="center"/>
    </xf>
    <xf numFmtId="0" fontId="63" fillId="2" borderId="0" xfId="0" applyFont="1" applyFill="1" applyBorder="1" applyAlignment="1">
      <alignment horizontal="left" vertical="center"/>
    </xf>
    <xf numFmtId="0" fontId="63" fillId="2" borderId="4" xfId="0" applyFont="1" applyFill="1" applyBorder="1" applyAlignment="1">
      <alignment horizontal="left" vertical="center" wrapText="1"/>
    </xf>
    <xf numFmtId="0" fontId="64" fillId="0" borderId="0" xfId="0" applyFont="1" applyAlignment="1">
      <alignment vertical="center"/>
    </xf>
    <xf numFmtId="0" fontId="64" fillId="0" borderId="0" xfId="0" applyFont="1" applyBorder="1" applyAlignment="1">
      <alignment horizontal="left" vertical="center"/>
    </xf>
    <xf numFmtId="0" fontId="64" fillId="2" borderId="0" xfId="0" applyFont="1" applyFill="1" applyAlignment="1">
      <alignment vertical="center"/>
    </xf>
    <xf numFmtId="0" fontId="64" fillId="0" borderId="0" xfId="0" applyFont="1" applyBorder="1" applyAlignment="1">
      <alignment vertical="center"/>
    </xf>
    <xf numFmtId="0" fontId="61" fillId="2" borderId="169" xfId="0" applyFont="1" applyFill="1" applyBorder="1" applyAlignment="1">
      <alignment horizontal="left"/>
    </xf>
    <xf numFmtId="0" fontId="9" fillId="0" borderId="166" xfId="1" applyFont="1" applyBorder="1" applyAlignment="1">
      <alignment horizontal="center" vertical="center"/>
    </xf>
    <xf numFmtId="0" fontId="59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right" vertical="center" wrapText="1"/>
    </xf>
    <xf numFmtId="0" fontId="36" fillId="2" borderId="179" xfId="0" applyFont="1" applyFill="1" applyBorder="1" applyAlignment="1">
      <alignment horizontal="right" vertical="center"/>
    </xf>
    <xf numFmtId="0" fontId="61" fillId="2" borderId="179" xfId="0" applyFont="1" applyFill="1" applyBorder="1" applyAlignment="1">
      <alignment horizontal="left" vertical="center"/>
    </xf>
    <xf numFmtId="0" fontId="59" fillId="0" borderId="0" xfId="0" applyFont="1" applyBorder="1" applyAlignment="1">
      <alignment vertical="center"/>
    </xf>
    <xf numFmtId="0" fontId="59" fillId="0" borderId="0" xfId="0" applyFont="1" applyBorder="1" applyAlignment="1">
      <alignment vertical="center" wrapText="1"/>
    </xf>
    <xf numFmtId="0" fontId="61" fillId="5" borderId="0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wrapText="1"/>
    </xf>
    <xf numFmtId="0" fontId="36" fillId="2" borderId="115" xfId="0" applyFont="1" applyFill="1" applyBorder="1" applyAlignment="1">
      <alignment horizontal="center" vertic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9" fillId="2" borderId="0" xfId="0" applyFont="1" applyFill="1" applyBorder="1" applyAlignment="1">
      <alignment horizontal="center" vertical="center"/>
    </xf>
    <xf numFmtId="0" fontId="0" fillId="9" borderId="0" xfId="0" applyFill="1"/>
    <xf numFmtId="0" fontId="13" fillId="9" borderId="0" xfId="0" applyFont="1" applyFill="1" applyAlignment="1">
      <alignment horizontal="center" vertical="center" wrapText="1"/>
    </xf>
    <xf numFmtId="0" fontId="7" fillId="2" borderId="163" xfId="0" applyFont="1" applyFill="1" applyBorder="1" applyAlignment="1">
      <alignment horizontal="right" vertical="center"/>
    </xf>
    <xf numFmtId="0" fontId="63" fillId="2" borderId="163" xfId="0" applyFont="1" applyFill="1" applyBorder="1" applyAlignment="1">
      <alignment horizontal="left" vertical="center"/>
    </xf>
    <xf numFmtId="0" fontId="7" fillId="2" borderId="115" xfId="0" applyFont="1" applyFill="1" applyBorder="1" applyAlignment="1">
      <alignment horizontal="right" vertical="center"/>
    </xf>
    <xf numFmtId="0" fontId="7" fillId="2" borderId="115" xfId="0" applyFont="1" applyFill="1" applyBorder="1" applyAlignment="1">
      <alignment horizontal="right" vertical="center" wrapText="1"/>
    </xf>
    <xf numFmtId="0" fontId="5" fillId="9" borderId="0" xfId="0" applyFont="1" applyFill="1"/>
    <xf numFmtId="0" fontId="13" fillId="8" borderId="0" xfId="0" applyFont="1" applyFill="1"/>
    <xf numFmtId="0" fontId="3" fillId="2" borderId="115" xfId="0" applyFont="1" applyFill="1" applyBorder="1" applyAlignment="1">
      <alignment horizontal="center" vertical="center" wrapText="1"/>
    </xf>
    <xf numFmtId="0" fontId="3" fillId="2" borderId="115" xfId="0" applyFont="1" applyFill="1" applyBorder="1" applyAlignment="1">
      <alignment horizontal="center" vertical="center"/>
    </xf>
    <xf numFmtId="0" fontId="63" fillId="2" borderId="163" xfId="0" applyFont="1" applyFill="1" applyBorder="1" applyAlignment="1">
      <alignment vertical="center" wrapText="1"/>
    </xf>
    <xf numFmtId="0" fontId="61" fillId="2" borderId="163" xfId="0" applyFont="1" applyFill="1" applyBorder="1" applyAlignment="1">
      <alignment horizontal="left"/>
    </xf>
    <xf numFmtId="0" fontId="7" fillId="2" borderId="115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readingOrder="2"/>
    </xf>
    <xf numFmtId="0" fontId="7" fillId="2" borderId="115" xfId="0" applyFont="1" applyFill="1" applyBorder="1" applyAlignment="1">
      <alignment horizontal="center" vertical="center"/>
    </xf>
    <xf numFmtId="0" fontId="7" fillId="2" borderId="94" xfId="0" applyFont="1" applyFill="1" applyBorder="1" applyAlignment="1">
      <alignment horizontal="right" vertical="center"/>
    </xf>
    <xf numFmtId="0" fontId="36" fillId="2" borderId="163" xfId="0" applyFont="1" applyFill="1" applyBorder="1" applyAlignment="1">
      <alignment horizontal="right" vertical="center"/>
    </xf>
    <xf numFmtId="0" fontId="36" fillId="2" borderId="163" xfId="0" applyFont="1" applyFill="1" applyBorder="1" applyAlignment="1">
      <alignment horizontal="right" vertical="center" wrapText="1"/>
    </xf>
    <xf numFmtId="0" fontId="7" fillId="2" borderId="115" xfId="0" applyFont="1" applyFill="1" applyBorder="1" applyAlignment="1">
      <alignment horizontal="center" vertical="center" wrapText="1" readingOrder="2"/>
    </xf>
    <xf numFmtId="0" fontId="36" fillId="2" borderId="115" xfId="0" applyFont="1" applyFill="1" applyBorder="1" applyAlignment="1">
      <alignment horizontal="right" vertical="center"/>
    </xf>
    <xf numFmtId="0" fontId="61" fillId="2" borderId="115" xfId="0" applyFont="1" applyFill="1" applyBorder="1" applyAlignment="1">
      <alignment horizontal="right" vertical="center"/>
    </xf>
    <xf numFmtId="0" fontId="63" fillId="2" borderId="115" xfId="0" applyFont="1" applyFill="1" applyBorder="1" applyAlignment="1">
      <alignment horizontal="center" vertical="center"/>
    </xf>
    <xf numFmtId="0" fontId="23" fillId="2" borderId="115" xfId="0" applyFont="1" applyFill="1" applyBorder="1" applyAlignment="1">
      <alignment horizontal="right" vertical="center"/>
    </xf>
    <xf numFmtId="0" fontId="23" fillId="2" borderId="115" xfId="0" applyFont="1" applyFill="1" applyBorder="1" applyAlignment="1">
      <alignment vertical="center"/>
    </xf>
    <xf numFmtId="3" fontId="36" fillId="2" borderId="115" xfId="0" applyNumberFormat="1" applyFont="1" applyFill="1" applyBorder="1" applyAlignment="1">
      <alignment horizontal="right" vertical="center"/>
    </xf>
    <xf numFmtId="0" fontId="36" fillId="2" borderId="163" xfId="0" applyFont="1" applyFill="1" applyBorder="1" applyAlignment="1">
      <alignment vertical="center"/>
    </xf>
    <xf numFmtId="0" fontId="61" fillId="2" borderId="115" xfId="0" applyFont="1" applyFill="1" applyBorder="1" applyAlignment="1">
      <alignment horizontal="center" vertical="center"/>
    </xf>
    <xf numFmtId="0" fontId="60" fillId="2" borderId="163" xfId="12" applyFont="1" applyFill="1" applyBorder="1" applyAlignment="1">
      <alignment vertical="center"/>
    </xf>
    <xf numFmtId="0" fontId="65" fillId="2" borderId="115" xfId="0" applyFont="1" applyFill="1" applyBorder="1"/>
    <xf numFmtId="0" fontId="61" fillId="2" borderId="163" xfId="0" applyFont="1" applyFill="1" applyBorder="1" applyAlignment="1">
      <alignment vertical="center" wrapText="1"/>
    </xf>
    <xf numFmtId="0" fontId="44" fillId="2" borderId="115" xfId="0" applyFont="1" applyFill="1" applyBorder="1"/>
    <xf numFmtId="0" fontId="47" fillId="6" borderId="115" xfId="10" applyFont="1" applyFill="1" applyBorder="1" applyAlignment="1">
      <alignment horizontal="center" vertical="center"/>
    </xf>
    <xf numFmtId="0" fontId="47" fillId="6" borderId="115" xfId="10" applyFont="1" applyFill="1" applyBorder="1" applyAlignment="1">
      <alignment horizontal="center" vertical="center" wrapText="1"/>
    </xf>
    <xf numFmtId="0" fontId="47" fillId="2" borderId="115" xfId="10" applyFont="1" applyFill="1" applyBorder="1" applyAlignment="1">
      <alignment horizontal="center" vertical="center"/>
    </xf>
    <xf numFmtId="0" fontId="47" fillId="2" borderId="115" xfId="10" applyFont="1" applyFill="1" applyBorder="1" applyAlignment="1">
      <alignment horizontal="center" vertical="center" wrapText="1"/>
    </xf>
    <xf numFmtId="0" fontId="47" fillId="2" borderId="163" xfId="10" applyFont="1" applyFill="1" applyBorder="1" applyAlignment="1">
      <alignment horizontal="right" vertical="center" wrapText="1"/>
    </xf>
    <xf numFmtId="165" fontId="47" fillId="2" borderId="115" xfId="11" applyNumberFormat="1" applyFont="1" applyFill="1" applyBorder="1" applyAlignment="1">
      <alignment horizontal="center" vertical="center"/>
    </xf>
    <xf numFmtId="165" fontId="47" fillId="2" borderId="115" xfId="10" applyNumberFormat="1" applyFont="1" applyFill="1" applyBorder="1" applyAlignment="1">
      <alignment horizontal="center" vertical="center"/>
    </xf>
    <xf numFmtId="0" fontId="61" fillId="2" borderId="115" xfId="0" applyFont="1" applyFill="1" applyBorder="1" applyAlignment="1">
      <alignment horizontal="center"/>
    </xf>
    <xf numFmtId="0" fontId="47" fillId="2" borderId="115" xfId="12" applyFont="1" applyFill="1" applyBorder="1" applyAlignment="1">
      <alignment horizontal="center" vertical="center"/>
    </xf>
    <xf numFmtId="0" fontId="47" fillId="2" borderId="115" xfId="12" applyFont="1" applyFill="1" applyBorder="1" applyAlignment="1">
      <alignment horizontal="center" vertical="center" wrapText="1"/>
    </xf>
    <xf numFmtId="0" fontId="0" fillId="2" borderId="115" xfId="0" applyFill="1" applyBorder="1"/>
    <xf numFmtId="0" fontId="60" fillId="2" borderId="163" xfId="12" applyFont="1" applyFill="1" applyBorder="1" applyAlignment="1">
      <alignment vertical="center" wrapText="1"/>
    </xf>
    <xf numFmtId="0" fontId="62" fillId="2" borderId="115" xfId="0" applyFont="1" applyFill="1" applyBorder="1"/>
    <xf numFmtId="0" fontId="47" fillId="2" borderId="163" xfId="12" applyFont="1" applyFill="1" applyBorder="1" applyAlignment="1">
      <alignment horizontal="right" vertical="center" wrapText="1"/>
    </xf>
    <xf numFmtId="0" fontId="60" fillId="2" borderId="163" xfId="12" applyFont="1" applyFill="1" applyBorder="1" applyAlignment="1">
      <alignment horizontal="left" vertical="center" wrapText="1"/>
    </xf>
    <xf numFmtId="0" fontId="47" fillId="2" borderId="163" xfId="12" applyFont="1" applyFill="1" applyBorder="1" applyAlignment="1">
      <alignment vertical="center" wrapText="1"/>
    </xf>
    <xf numFmtId="0" fontId="47" fillId="2" borderId="115" xfId="12" applyFont="1" applyFill="1" applyBorder="1" applyAlignment="1">
      <alignment vertical="center" wrapText="1"/>
    </xf>
    <xf numFmtId="0" fontId="60" fillId="2" borderId="115" xfId="12" applyFont="1" applyFill="1" applyBorder="1" applyAlignment="1">
      <alignment vertical="center" wrapText="1"/>
    </xf>
    <xf numFmtId="165" fontId="47" fillId="2" borderId="179" xfId="12" applyNumberFormat="1" applyFont="1" applyFill="1" applyBorder="1" applyAlignment="1">
      <alignment horizontal="right" vertical="center"/>
    </xf>
    <xf numFmtId="165" fontId="60" fillId="2" borderId="179" xfId="12" applyNumberFormat="1" applyFont="1" applyFill="1" applyBorder="1" applyAlignment="1">
      <alignment horizontal="left" vertical="center"/>
    </xf>
    <xf numFmtId="165" fontId="47" fillId="2" borderId="179" xfId="12" applyNumberFormat="1" applyFont="1" applyFill="1" applyBorder="1" applyAlignment="1">
      <alignment horizontal="left" vertical="center"/>
    </xf>
    <xf numFmtId="0" fontId="52" fillId="2" borderId="115" xfId="13" applyFont="1" applyFill="1" applyBorder="1" applyAlignment="1">
      <alignment horizontal="center" vertical="center" wrapText="1"/>
    </xf>
    <xf numFmtId="0" fontId="52" fillId="2" borderId="115" xfId="13" applyFont="1" applyFill="1" applyBorder="1" applyAlignment="1">
      <alignment horizontal="center" vertical="center"/>
    </xf>
    <xf numFmtId="0" fontId="61" fillId="2" borderId="163" xfId="0" applyFont="1" applyFill="1" applyBorder="1" applyAlignment="1">
      <alignment horizontal="left" vertical="center"/>
    </xf>
    <xf numFmtId="0" fontId="47" fillId="2" borderId="151" xfId="12" applyFont="1" applyFill="1" applyBorder="1" applyAlignment="1">
      <alignment horizontal="right" vertical="center"/>
    </xf>
    <xf numFmtId="0" fontId="47" fillId="2" borderId="151" xfId="12" applyFont="1" applyFill="1" applyBorder="1" applyAlignment="1">
      <alignment horizontal="right" vertical="center" readingOrder="2"/>
    </xf>
    <xf numFmtId="0" fontId="47" fillId="2" borderId="10" xfId="12" applyFont="1" applyFill="1" applyBorder="1" applyAlignment="1">
      <alignment horizontal="right" vertical="center"/>
    </xf>
    <xf numFmtId="0" fontId="47" fillId="2" borderId="163" xfId="11" applyFont="1" applyFill="1" applyBorder="1" applyAlignment="1">
      <alignment horizontal="right" vertical="center" wrapText="1"/>
    </xf>
    <xf numFmtId="0" fontId="47" fillId="2" borderId="115" xfId="13" applyFont="1" applyFill="1" applyBorder="1" applyAlignment="1">
      <alignment horizontal="center" vertical="center"/>
    </xf>
    <xf numFmtId="0" fontId="60" fillId="2" borderId="115" xfId="13" applyFont="1" applyFill="1" applyBorder="1" applyAlignment="1">
      <alignment horizontal="center" vertical="center"/>
    </xf>
    <xf numFmtId="0" fontId="36" fillId="2" borderId="176" xfId="0" applyFont="1" applyFill="1" applyBorder="1" applyAlignment="1">
      <alignment horizontal="right" vertical="center"/>
    </xf>
    <xf numFmtId="0" fontId="60" fillId="2" borderId="10" xfId="12" applyFont="1" applyFill="1" applyBorder="1" applyAlignment="1">
      <alignment horizontal="left" vertical="center"/>
    </xf>
    <xf numFmtId="0" fontId="60" fillId="2" borderId="151" xfId="12" applyFont="1" applyFill="1" applyBorder="1" applyAlignment="1">
      <alignment horizontal="left" vertical="center"/>
    </xf>
    <xf numFmtId="0" fontId="47" fillId="2" borderId="102" xfId="12" applyFont="1" applyFill="1" applyBorder="1" applyAlignment="1">
      <alignment horizontal="right" vertical="center"/>
    </xf>
    <xf numFmtId="0" fontId="47" fillId="2" borderId="102" xfId="12" applyFont="1" applyFill="1" applyBorder="1" applyAlignment="1">
      <alignment horizontal="right" vertical="center" readingOrder="2"/>
    </xf>
    <xf numFmtId="3" fontId="36" fillId="2" borderId="177" xfId="0" applyNumberFormat="1" applyFont="1" applyFill="1" applyBorder="1" applyAlignment="1">
      <alignment horizontal="right" vertical="center"/>
    </xf>
    <xf numFmtId="0" fontId="62" fillId="2" borderId="115" xfId="0" applyFont="1" applyFill="1" applyBorder="1" applyAlignment="1">
      <alignment horizontal="left"/>
    </xf>
    <xf numFmtId="0" fontId="47" fillId="2" borderId="163" xfId="11" applyFont="1" applyFill="1" applyBorder="1" applyAlignment="1">
      <alignment vertical="center" wrapText="1"/>
    </xf>
    <xf numFmtId="0" fontId="47" fillId="2" borderId="115" xfId="11" applyFont="1" applyFill="1" applyBorder="1" applyAlignment="1">
      <alignment vertical="center" wrapText="1"/>
    </xf>
    <xf numFmtId="0" fontId="60" fillId="2" borderId="102" xfId="12" applyFont="1" applyFill="1" applyBorder="1" applyAlignment="1">
      <alignment horizontal="left" vertical="center"/>
    </xf>
    <xf numFmtId="0" fontId="60" fillId="2" borderId="102" xfId="12" applyFont="1" applyFill="1" applyBorder="1" applyAlignment="1">
      <alignment horizontal="left" vertical="center" readingOrder="1"/>
    </xf>
    <xf numFmtId="3" fontId="47" fillId="2" borderId="102" xfId="12" applyNumberFormat="1" applyFont="1" applyFill="1" applyBorder="1" applyAlignment="1">
      <alignment horizontal="right" vertical="center"/>
    </xf>
    <xf numFmtId="0" fontId="47" fillId="2" borderId="177" xfId="12" applyFont="1" applyFill="1" applyBorder="1" applyAlignment="1">
      <alignment horizontal="right" vertical="center"/>
    </xf>
    <xf numFmtId="0" fontId="60" fillId="2" borderId="177" xfId="12" applyFont="1" applyFill="1" applyBorder="1" applyAlignment="1">
      <alignment horizontal="left" vertical="center"/>
    </xf>
    <xf numFmtId="0" fontId="47" fillId="2" borderId="163" xfId="10" applyFont="1" applyFill="1" applyBorder="1" applyAlignment="1">
      <alignment vertical="center" wrapText="1"/>
    </xf>
    <xf numFmtId="0" fontId="47" fillId="2" borderId="115" xfId="10" applyFont="1" applyFill="1" applyBorder="1" applyAlignment="1">
      <alignment vertical="center" wrapText="1"/>
    </xf>
    <xf numFmtId="0" fontId="47" fillId="6" borderId="163" xfId="10" applyFont="1" applyFill="1" applyBorder="1" applyAlignment="1">
      <alignment vertical="center" wrapText="1"/>
    </xf>
    <xf numFmtId="0" fontId="47" fillId="6" borderId="115" xfId="10" applyFont="1" applyFill="1" applyBorder="1" applyAlignment="1">
      <alignment vertical="center" wrapText="1"/>
    </xf>
    <xf numFmtId="0" fontId="63" fillId="0" borderId="0" xfId="0" applyFont="1" applyFill="1" applyBorder="1" applyAlignment="1">
      <alignment vertical="center" wrapText="1"/>
    </xf>
    <xf numFmtId="0" fontId="63" fillId="8" borderId="0" xfId="0" applyFont="1" applyFill="1" applyBorder="1" applyAlignment="1">
      <alignment vertical="center" wrapText="1"/>
    </xf>
    <xf numFmtId="0" fontId="63" fillId="2" borderId="16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59" fillId="0" borderId="0" xfId="0" applyFont="1" applyBorder="1" applyAlignment="1" applyProtection="1">
      <alignment vertical="center" wrapText="1"/>
      <protection locked="0"/>
    </xf>
    <xf numFmtId="0" fontId="7" fillId="2" borderId="115" xfId="0" applyFont="1" applyFill="1" applyBorder="1" applyAlignment="1" applyProtection="1">
      <alignment horizontal="center" vertical="center"/>
      <protection locked="0"/>
    </xf>
    <xf numFmtId="0" fontId="7" fillId="2" borderId="115" xfId="0" applyFont="1" applyFill="1" applyBorder="1" applyAlignment="1" applyProtection="1">
      <alignment horizontal="center" vertical="center" wrapText="1"/>
      <protection locked="0"/>
    </xf>
    <xf numFmtId="0" fontId="7" fillId="2" borderId="163" xfId="0" applyFont="1" applyFill="1" applyBorder="1" applyAlignment="1" applyProtection="1">
      <alignment vertical="center"/>
      <protection locked="0"/>
    </xf>
    <xf numFmtId="0" fontId="63" fillId="5" borderId="109" xfId="0" applyFont="1" applyFill="1" applyBorder="1" applyAlignment="1" applyProtection="1">
      <alignment horizontal="left" vertical="center"/>
      <protection locked="0"/>
    </xf>
    <xf numFmtId="3" fontId="7" fillId="2" borderId="9" xfId="0" applyNumberFormat="1" applyFont="1" applyFill="1" applyBorder="1" applyAlignment="1" applyProtection="1">
      <alignment horizontal="right" vertical="center"/>
      <protection locked="0"/>
    </xf>
    <xf numFmtId="3" fontId="7" fillId="2" borderId="9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Protection="1">
      <protection locked="0"/>
    </xf>
    <xf numFmtId="0" fontId="63" fillId="8" borderId="183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/>
    </xf>
    <xf numFmtId="0" fontId="60" fillId="6" borderId="163" xfId="10" applyFont="1" applyFill="1" applyBorder="1" applyAlignment="1">
      <alignment vertical="center" wrapText="1"/>
    </xf>
    <xf numFmtId="0" fontId="60" fillId="2" borderId="163" xfId="10" applyFont="1" applyFill="1" applyBorder="1" applyAlignment="1">
      <alignment vertical="center" wrapText="1"/>
    </xf>
    <xf numFmtId="0" fontId="60" fillId="2" borderId="163" xfId="10" applyFont="1" applyFill="1" applyBorder="1" applyAlignment="1">
      <alignment vertical="center"/>
    </xf>
    <xf numFmtId="0" fontId="60" fillId="6" borderId="166" xfId="10" applyFont="1" applyFill="1" applyBorder="1" applyAlignment="1">
      <alignment vertical="center" wrapText="1"/>
    </xf>
    <xf numFmtId="0" fontId="60" fillId="2" borderId="166" xfId="10" applyFont="1" applyFill="1" applyBorder="1" applyAlignment="1">
      <alignment vertical="center"/>
    </xf>
    <xf numFmtId="0" fontId="60" fillId="2" borderId="163" xfId="12" applyFont="1" applyFill="1" applyBorder="1" applyAlignment="1">
      <alignment horizontal="left" vertical="center"/>
    </xf>
    <xf numFmtId="0" fontId="36" fillId="2" borderId="125" xfId="0" applyFont="1" applyFill="1" applyBorder="1" applyAlignment="1">
      <alignment horizontal="center" vertical="center"/>
    </xf>
    <xf numFmtId="0" fontId="0" fillId="10" borderId="0" xfId="0" applyFill="1"/>
    <xf numFmtId="0" fontId="36" fillId="2" borderId="0" xfId="0" applyFont="1" applyFill="1" applyBorder="1" applyAlignment="1">
      <alignment horizontal="right" vertical="center"/>
    </xf>
    <xf numFmtId="0" fontId="36" fillId="2" borderId="9" xfId="0" applyFont="1" applyFill="1" applyBorder="1" applyAlignment="1">
      <alignment horizontal="right" vertical="center"/>
    </xf>
    <xf numFmtId="0" fontId="0" fillId="11" borderId="0" xfId="0" applyFill="1"/>
    <xf numFmtId="0" fontId="0" fillId="11" borderId="0" xfId="0" applyFill="1" applyBorder="1"/>
    <xf numFmtId="0" fontId="9" fillId="11" borderId="0" xfId="0" applyFont="1" applyFill="1" applyBorder="1" applyAlignment="1">
      <alignment horizontal="center" vertical="center"/>
    </xf>
    <xf numFmtId="0" fontId="7" fillId="11" borderId="94" xfId="0" applyFont="1" applyFill="1" applyBorder="1" applyAlignment="1">
      <alignment horizontal="right" vertical="center"/>
    </xf>
    <xf numFmtId="0" fontId="63" fillId="11" borderId="163" xfId="0" applyFont="1" applyFill="1" applyBorder="1" applyAlignment="1">
      <alignment horizontal="left" vertical="center"/>
    </xf>
    <xf numFmtId="0" fontId="61" fillId="11" borderId="163" xfId="0" applyFont="1" applyFill="1" applyBorder="1" applyAlignment="1">
      <alignment horizontal="left"/>
    </xf>
    <xf numFmtId="0" fontId="7" fillId="11" borderId="9" xfId="0" applyFont="1" applyFill="1" applyBorder="1" applyAlignment="1">
      <alignment horizontal="right" vertical="center" wrapText="1"/>
    </xf>
    <xf numFmtId="0" fontId="63" fillId="11" borderId="9" xfId="0" applyFont="1" applyFill="1" applyBorder="1" applyAlignment="1">
      <alignment horizontal="left" vertical="center" wrapText="1"/>
    </xf>
    <xf numFmtId="0" fontId="7" fillId="11" borderId="5" xfId="0" applyFont="1" applyFill="1" applyBorder="1" applyAlignment="1">
      <alignment horizontal="right" vertical="center" wrapText="1"/>
    </xf>
    <xf numFmtId="0" fontId="63" fillId="11" borderId="5" xfId="0" applyFont="1" applyFill="1" applyBorder="1" applyAlignment="1">
      <alignment horizontal="left" vertical="center" wrapText="1"/>
    </xf>
    <xf numFmtId="0" fontId="36" fillId="11" borderId="109" xfId="0" applyFont="1" applyFill="1" applyBorder="1" applyAlignment="1">
      <alignment vertical="center"/>
    </xf>
    <xf numFmtId="0" fontId="0" fillId="11" borderId="109" xfId="0" applyFill="1" applyBorder="1" applyAlignment="1"/>
    <xf numFmtId="0" fontId="61" fillId="11" borderId="109" xfId="0" applyFont="1" applyFill="1" applyBorder="1" applyAlignment="1">
      <alignment horizontal="center" vertical="center"/>
    </xf>
    <xf numFmtId="0" fontId="36" fillId="11" borderId="109" xfId="0" applyFont="1" applyFill="1" applyBorder="1" applyAlignment="1">
      <alignment horizontal="right" vertical="center"/>
    </xf>
    <xf numFmtId="0" fontId="61" fillId="11" borderId="109" xfId="0" applyFont="1" applyFill="1" applyBorder="1" applyAlignment="1">
      <alignment horizontal="left" vertical="center"/>
    </xf>
    <xf numFmtId="0" fontId="7" fillId="11" borderId="91" xfId="0" applyFont="1" applyFill="1" applyBorder="1" applyAlignment="1">
      <alignment horizontal="center" vertical="center" readingOrder="2"/>
    </xf>
    <xf numFmtId="0" fontId="7" fillId="11" borderId="142" xfId="0" applyFont="1" applyFill="1" applyBorder="1" applyAlignment="1">
      <alignment horizontal="center" vertical="center" readingOrder="2"/>
    </xf>
    <xf numFmtId="0" fontId="7" fillId="11" borderId="101" xfId="0" applyFont="1" applyFill="1" applyBorder="1" applyAlignment="1">
      <alignment horizontal="center" vertical="center" readingOrder="2"/>
    </xf>
    <xf numFmtId="0" fontId="7" fillId="11" borderId="75" xfId="0" applyFont="1" applyFill="1" applyBorder="1" applyAlignment="1">
      <alignment horizontal="center" vertical="center" readingOrder="2"/>
    </xf>
    <xf numFmtId="0" fontId="0" fillId="12" borderId="0" xfId="0" applyFill="1"/>
    <xf numFmtId="0" fontId="7" fillId="11" borderId="0" xfId="0" applyFont="1" applyFill="1" applyBorder="1" applyAlignment="1">
      <alignment horizontal="center" vertical="center" wrapText="1"/>
    </xf>
    <xf numFmtId="0" fontId="7" fillId="11" borderId="101" xfId="0" applyFont="1" applyFill="1" applyBorder="1" applyAlignment="1">
      <alignment horizontal="center" vertical="center" wrapText="1" readingOrder="2"/>
    </xf>
    <xf numFmtId="0" fontId="7" fillId="11" borderId="132" xfId="0" applyFont="1" applyFill="1" applyBorder="1" applyAlignment="1">
      <alignment horizontal="center" vertical="center" wrapText="1" readingOrder="2"/>
    </xf>
    <xf numFmtId="0" fontId="7" fillId="11" borderId="75" xfId="0" applyFont="1" applyFill="1" applyBorder="1" applyAlignment="1">
      <alignment horizontal="center" vertical="center" wrapText="1" readingOrder="2"/>
    </xf>
    <xf numFmtId="3" fontId="36" fillId="11" borderId="135" xfId="0" applyNumberFormat="1" applyFont="1" applyFill="1" applyBorder="1" applyAlignment="1">
      <alignment horizontal="right" vertical="center"/>
    </xf>
    <xf numFmtId="0" fontId="0" fillId="11" borderId="0" xfId="0" applyFill="1" applyBorder="1" applyProtection="1">
      <protection locked="0"/>
    </xf>
    <xf numFmtId="0" fontId="0" fillId="11" borderId="137" xfId="0" applyFill="1" applyBorder="1" applyProtection="1">
      <protection locked="0"/>
    </xf>
    <xf numFmtId="0" fontId="0" fillId="11" borderId="0" xfId="0" applyFill="1" applyProtection="1">
      <protection locked="0"/>
    </xf>
    <xf numFmtId="0" fontId="36" fillId="11" borderId="163" xfId="0" applyFont="1" applyFill="1" applyBorder="1" applyAlignment="1">
      <alignment vertical="center"/>
    </xf>
    <xf numFmtId="0" fontId="36" fillId="11" borderId="10" xfId="0" applyFont="1" applyFill="1" applyBorder="1" applyAlignment="1">
      <alignment horizontal="right" vertical="center"/>
    </xf>
    <xf numFmtId="0" fontId="61" fillId="11" borderId="0" xfId="0" applyFont="1" applyFill="1" applyBorder="1" applyAlignment="1">
      <alignment horizontal="left" vertical="center"/>
    </xf>
    <xf numFmtId="0" fontId="36" fillId="11" borderId="9" xfId="0" applyFont="1" applyFill="1" applyBorder="1" applyAlignment="1">
      <alignment horizontal="right" vertical="center"/>
    </xf>
    <xf numFmtId="0" fontId="36" fillId="11" borderId="151" xfId="0" applyFont="1" applyFill="1" applyBorder="1" applyAlignment="1">
      <alignment horizontal="right" vertical="center"/>
    </xf>
    <xf numFmtId="0" fontId="61" fillId="11" borderId="151" xfId="0" applyFont="1" applyFill="1" applyBorder="1" applyAlignment="1">
      <alignment horizontal="left" vertical="center"/>
    </xf>
    <xf numFmtId="0" fontId="36" fillId="11" borderId="108" xfId="0" applyFont="1" applyFill="1" applyBorder="1" applyAlignment="1">
      <alignment horizontal="right" vertical="center"/>
    </xf>
    <xf numFmtId="0" fontId="36" fillId="11" borderId="158" xfId="0" applyFont="1" applyFill="1" applyBorder="1" applyAlignment="1">
      <alignment horizontal="right" vertical="center"/>
    </xf>
    <xf numFmtId="0" fontId="61" fillId="11" borderId="159" xfId="0" applyFont="1" applyFill="1" applyBorder="1" applyAlignment="1">
      <alignment horizontal="left" vertical="center"/>
    </xf>
    <xf numFmtId="0" fontId="44" fillId="11" borderId="0" xfId="0" applyFont="1" applyFill="1"/>
    <xf numFmtId="0" fontId="36" fillId="11" borderId="177" xfId="0" applyFont="1" applyFill="1" applyBorder="1" applyAlignment="1">
      <alignment horizontal="right" vertical="center"/>
    </xf>
    <xf numFmtId="0" fontId="36" fillId="11" borderId="168" xfId="0" applyFont="1" applyFill="1" applyBorder="1" applyAlignment="1">
      <alignment horizontal="right" vertical="center"/>
    </xf>
    <xf numFmtId="0" fontId="44" fillId="11" borderId="0" xfId="0" applyFont="1" applyFill="1" applyBorder="1"/>
    <xf numFmtId="0" fontId="61" fillId="11" borderId="0" xfId="0" applyFont="1" applyFill="1" applyBorder="1" applyAlignment="1">
      <alignment horizontal="left"/>
    </xf>
    <xf numFmtId="0" fontId="36" fillId="11" borderId="178" xfId="0" applyFont="1" applyFill="1" applyBorder="1" applyAlignment="1">
      <alignment horizontal="right" vertical="center"/>
    </xf>
    <xf numFmtId="0" fontId="61" fillId="11" borderId="178" xfId="0" applyFont="1" applyFill="1" applyBorder="1" applyAlignment="1">
      <alignment horizontal="left" vertical="center"/>
    </xf>
    <xf numFmtId="0" fontId="44" fillId="11" borderId="159" xfId="0" applyFont="1" applyFill="1" applyBorder="1"/>
    <xf numFmtId="0" fontId="61" fillId="11" borderId="158" xfId="0" applyFont="1" applyFill="1" applyBorder="1" applyAlignment="1">
      <alignment horizontal="left" vertical="center"/>
    </xf>
    <xf numFmtId="0" fontId="61" fillId="11" borderId="125" xfId="0" applyFont="1" applyFill="1" applyBorder="1" applyAlignment="1">
      <alignment horizontal="left" vertical="center"/>
    </xf>
    <xf numFmtId="0" fontId="36" fillId="11" borderId="170" xfId="0" applyFont="1" applyFill="1" applyBorder="1" applyAlignment="1">
      <alignment horizontal="right" vertical="center"/>
    </xf>
    <xf numFmtId="0" fontId="2" fillId="11" borderId="0" xfId="18" applyFill="1" applyBorder="1"/>
    <xf numFmtId="0" fontId="36" fillId="11" borderId="135" xfId="0" applyFont="1" applyFill="1" applyBorder="1" applyAlignment="1">
      <alignment horizontal="right" vertical="center"/>
    </xf>
    <xf numFmtId="0" fontId="2" fillId="11" borderId="156" xfId="18" applyFill="1" applyBorder="1"/>
    <xf numFmtId="0" fontId="44" fillId="11" borderId="156" xfId="0" applyFont="1" applyFill="1" applyBorder="1"/>
    <xf numFmtId="0" fontId="61" fillId="11" borderId="135" xfId="0" applyFont="1" applyFill="1" applyBorder="1" applyAlignment="1">
      <alignment horizontal="left" vertical="center"/>
    </xf>
    <xf numFmtId="0" fontId="36" fillId="11" borderId="125" xfId="0" applyFont="1" applyFill="1" applyBorder="1" applyAlignment="1">
      <alignment horizontal="right" vertical="center"/>
    </xf>
    <xf numFmtId="0" fontId="61" fillId="11" borderId="170" xfId="0" applyFont="1" applyFill="1" applyBorder="1" applyAlignment="1">
      <alignment horizontal="left" vertical="center"/>
    </xf>
    <xf numFmtId="0" fontId="61" fillId="11" borderId="169" xfId="0" applyFont="1" applyFill="1" applyBorder="1" applyAlignment="1">
      <alignment horizontal="left"/>
    </xf>
    <xf numFmtId="0" fontId="47" fillId="11" borderId="181" xfId="12" applyFont="1" applyFill="1" applyBorder="1" applyAlignment="1">
      <alignment horizontal="right" vertical="center"/>
    </xf>
    <xf numFmtId="0" fontId="47" fillId="11" borderId="159" xfId="12" applyFont="1" applyFill="1" applyBorder="1" applyAlignment="1">
      <alignment horizontal="right" vertical="center"/>
    </xf>
    <xf numFmtId="0" fontId="0" fillId="11" borderId="159" xfId="0" applyFill="1" applyBorder="1"/>
    <xf numFmtId="0" fontId="60" fillId="11" borderId="159" xfId="12" applyFont="1" applyFill="1" applyBorder="1" applyAlignment="1">
      <alignment horizontal="left" vertical="center"/>
    </xf>
    <xf numFmtId="0" fontId="60" fillId="11" borderId="179" xfId="12" applyFont="1" applyFill="1" applyBorder="1" applyAlignment="1">
      <alignment horizontal="left" vertical="center"/>
    </xf>
    <xf numFmtId="165" fontId="60" fillId="11" borderId="169" xfId="12" applyNumberFormat="1" applyFont="1" applyFill="1" applyBorder="1" applyAlignment="1">
      <alignment horizontal="left" vertical="center"/>
    </xf>
    <xf numFmtId="165" fontId="60" fillId="11" borderId="179" xfId="12" applyNumberFormat="1" applyFont="1" applyFill="1" applyBorder="1" applyAlignment="1">
      <alignment horizontal="left" vertical="center"/>
    </xf>
    <xf numFmtId="165" fontId="47" fillId="11" borderId="168" xfId="12" applyNumberFormat="1" applyFont="1" applyFill="1" applyBorder="1" applyAlignment="1">
      <alignment horizontal="right" vertical="center"/>
    </xf>
    <xf numFmtId="0" fontId="47" fillId="11" borderId="168" xfId="12" applyFont="1" applyFill="1" applyBorder="1" applyAlignment="1">
      <alignment horizontal="center" vertical="center"/>
    </xf>
    <xf numFmtId="165" fontId="47" fillId="11" borderId="178" xfId="12" applyNumberFormat="1" applyFont="1" applyFill="1" applyBorder="1" applyAlignment="1">
      <alignment horizontal="right" vertical="center"/>
    </xf>
    <xf numFmtId="0" fontId="47" fillId="11" borderId="177" xfId="12" applyFont="1" applyFill="1" applyBorder="1" applyAlignment="1">
      <alignment horizontal="center" vertical="center"/>
    </xf>
    <xf numFmtId="165" fontId="47" fillId="11" borderId="178" xfId="12" applyNumberFormat="1" applyFont="1" applyFill="1" applyBorder="1" applyAlignment="1">
      <alignment horizontal="left" vertical="center"/>
    </xf>
    <xf numFmtId="0" fontId="47" fillId="11" borderId="159" xfId="12" applyFont="1" applyFill="1" applyBorder="1" applyAlignment="1">
      <alignment horizontal="center" vertical="center"/>
    </xf>
    <xf numFmtId="0" fontId="47" fillId="11" borderId="115" xfId="12" applyFont="1" applyFill="1" applyBorder="1" applyAlignment="1">
      <alignment horizontal="center" vertical="center" wrapText="1"/>
    </xf>
    <xf numFmtId="0" fontId="47" fillId="11" borderId="156" xfId="12" applyFont="1" applyFill="1" applyBorder="1" applyAlignment="1">
      <alignment horizontal="center" vertical="center" wrapText="1"/>
    </xf>
    <xf numFmtId="0" fontId="47" fillId="11" borderId="158" xfId="12" applyFont="1" applyFill="1" applyBorder="1" applyAlignment="1">
      <alignment horizontal="right" vertical="center" wrapText="1"/>
    </xf>
    <xf numFmtId="0" fontId="60" fillId="11" borderId="158" xfId="12" applyFont="1" applyFill="1" applyBorder="1" applyAlignment="1">
      <alignment horizontal="left" vertical="center" wrapText="1"/>
    </xf>
    <xf numFmtId="0" fontId="47" fillId="11" borderId="168" xfId="12" applyFont="1" applyFill="1" applyBorder="1" applyAlignment="1">
      <alignment horizontal="right" vertical="center"/>
    </xf>
    <xf numFmtId="0" fontId="0" fillId="11" borderId="169" xfId="0" applyFill="1" applyBorder="1"/>
    <xf numFmtId="0" fontId="60" fillId="11" borderId="168" xfId="12" applyFont="1" applyFill="1" applyBorder="1" applyAlignment="1">
      <alignment horizontal="left" vertical="center"/>
    </xf>
    <xf numFmtId="0" fontId="47" fillId="11" borderId="151" xfId="12" applyFont="1" applyFill="1" applyBorder="1" applyAlignment="1">
      <alignment horizontal="right" vertical="center"/>
    </xf>
    <xf numFmtId="0" fontId="60" fillId="11" borderId="151" xfId="12" applyFont="1" applyFill="1" applyBorder="1" applyAlignment="1">
      <alignment horizontal="left" vertical="center"/>
    </xf>
    <xf numFmtId="0" fontId="47" fillId="11" borderId="151" xfId="12" applyFont="1" applyFill="1" applyBorder="1" applyAlignment="1">
      <alignment horizontal="left" vertical="center"/>
    </xf>
    <xf numFmtId="0" fontId="58" fillId="11" borderId="115" xfId="19" applyFill="1" applyBorder="1"/>
    <xf numFmtId="0" fontId="0" fillId="11" borderId="115" xfId="0" applyFill="1" applyBorder="1"/>
    <xf numFmtId="0" fontId="58" fillId="11" borderId="0" xfId="19" applyFill="1" applyBorder="1"/>
    <xf numFmtId="0" fontId="58" fillId="11" borderId="156" xfId="19" applyFill="1" applyBorder="1"/>
    <xf numFmtId="0" fontId="0" fillId="11" borderId="156" xfId="0" applyFill="1" applyBorder="1"/>
    <xf numFmtId="0" fontId="47" fillId="11" borderId="115" xfId="12" applyFont="1" applyFill="1" applyBorder="1" applyAlignment="1">
      <alignment horizontal="center" vertical="center"/>
    </xf>
    <xf numFmtId="0" fontId="47" fillId="11" borderId="156" xfId="12" applyFont="1" applyFill="1" applyBorder="1" applyAlignment="1">
      <alignment horizontal="center" vertical="center"/>
    </xf>
    <xf numFmtId="0" fontId="47" fillId="11" borderId="0" xfId="12" applyFont="1" applyFill="1" applyBorder="1" applyAlignment="1">
      <alignment horizontal="center" vertical="center" wrapText="1"/>
    </xf>
    <xf numFmtId="3" fontId="47" fillId="11" borderId="151" xfId="13" applyNumberFormat="1" applyFont="1" applyFill="1" applyBorder="1" applyAlignment="1">
      <alignment horizontal="right" vertical="center"/>
    </xf>
    <xf numFmtId="0" fontId="47" fillId="11" borderId="10" xfId="12" applyFont="1" applyFill="1" applyBorder="1" applyAlignment="1">
      <alignment horizontal="right" vertical="center"/>
    </xf>
    <xf numFmtId="3" fontId="36" fillId="11" borderId="133" xfId="0" applyNumberFormat="1" applyFont="1" applyFill="1" applyBorder="1" applyAlignment="1">
      <alignment horizontal="right" vertical="center"/>
    </xf>
    <xf numFmtId="0" fontId="36" fillId="11" borderId="158" xfId="0" applyFont="1" applyFill="1" applyBorder="1" applyAlignment="1">
      <alignment horizontal="center" vertical="center"/>
    </xf>
    <xf numFmtId="0" fontId="47" fillId="11" borderId="151" xfId="12" applyFont="1" applyFill="1" applyBorder="1" applyAlignment="1">
      <alignment horizontal="right" vertical="center" readingOrder="2"/>
    </xf>
    <xf numFmtId="0" fontId="47" fillId="11" borderId="134" xfId="12" applyFont="1" applyFill="1" applyBorder="1" applyAlignment="1">
      <alignment horizontal="right" vertical="center"/>
    </xf>
    <xf numFmtId="3" fontId="36" fillId="11" borderId="110" xfId="0" applyNumberFormat="1" applyFont="1" applyFill="1" applyBorder="1" applyAlignment="1">
      <alignment horizontal="right" vertical="center"/>
    </xf>
    <xf numFmtId="3" fontId="36" fillId="11" borderId="134" xfId="0" applyNumberFormat="1" applyFont="1" applyFill="1" applyBorder="1" applyAlignment="1">
      <alignment horizontal="right" vertical="center"/>
    </xf>
    <xf numFmtId="3" fontId="47" fillId="11" borderId="110" xfId="13" applyNumberFormat="1" applyFont="1" applyFill="1" applyBorder="1" applyAlignment="1">
      <alignment horizontal="right" vertical="center"/>
    </xf>
    <xf numFmtId="0" fontId="0" fillId="11" borderId="95" xfId="0" applyFill="1" applyBorder="1"/>
    <xf numFmtId="165" fontId="60" fillId="11" borderId="110" xfId="13" applyNumberFormat="1" applyFont="1" applyFill="1" applyBorder="1" applyAlignment="1">
      <alignment horizontal="left" vertical="center"/>
    </xf>
    <xf numFmtId="165" fontId="60" fillId="11" borderId="151" xfId="13" applyNumberFormat="1" applyFont="1" applyFill="1" applyBorder="1" applyAlignment="1">
      <alignment horizontal="left" vertical="center"/>
    </xf>
    <xf numFmtId="0" fontId="47" fillId="11" borderId="135" xfId="12" applyFont="1" applyFill="1" applyBorder="1" applyAlignment="1">
      <alignment horizontal="right" vertical="center" wrapText="1"/>
    </xf>
    <xf numFmtId="0" fontId="61" fillId="2" borderId="179" xfId="0" applyFont="1" applyFill="1" applyBorder="1" applyAlignment="1">
      <alignment horizontal="left"/>
    </xf>
    <xf numFmtId="165" fontId="47" fillId="2" borderId="10" xfId="12" applyNumberFormat="1" applyFont="1" applyFill="1" applyBorder="1" applyAlignment="1">
      <alignment horizontal="right" vertical="center"/>
    </xf>
    <xf numFmtId="165" fontId="60" fillId="2" borderId="10" xfId="12" applyNumberFormat="1" applyFont="1" applyFill="1" applyBorder="1" applyAlignment="1">
      <alignment horizontal="left" vertical="center"/>
    </xf>
    <xf numFmtId="165" fontId="47" fillId="2" borderId="151" xfId="12" applyNumberFormat="1" applyFont="1" applyFill="1" applyBorder="1" applyAlignment="1">
      <alignment horizontal="right" vertical="center"/>
    </xf>
    <xf numFmtId="165" fontId="60" fillId="2" borderId="151" xfId="12" applyNumberFormat="1" applyFont="1" applyFill="1" applyBorder="1" applyAlignment="1">
      <alignment horizontal="left" vertical="center"/>
    </xf>
    <xf numFmtId="165" fontId="47" fillId="2" borderId="151" xfId="12" applyNumberFormat="1" applyFont="1" applyFill="1" applyBorder="1" applyAlignment="1">
      <alignment horizontal="left" vertical="center"/>
    </xf>
    <xf numFmtId="0" fontId="47" fillId="2" borderId="158" xfId="12" applyFont="1" applyFill="1" applyBorder="1" applyAlignment="1">
      <alignment horizontal="right" vertical="center"/>
    </xf>
    <xf numFmtId="0" fontId="0" fillId="2" borderId="158" xfId="0" applyFill="1" applyBorder="1"/>
    <xf numFmtId="0" fontId="60" fillId="2" borderId="158" xfId="12" applyFont="1" applyFill="1" applyBorder="1" applyAlignment="1">
      <alignment horizontal="left" vertical="center"/>
    </xf>
    <xf numFmtId="165" fontId="47" fillId="2" borderId="168" xfId="12" applyNumberFormat="1" applyFont="1" applyFill="1" applyBorder="1" applyAlignment="1">
      <alignment horizontal="right" vertical="center"/>
    </xf>
    <xf numFmtId="0" fontId="0" fillId="2" borderId="169" xfId="0" applyFill="1" applyBorder="1"/>
    <xf numFmtId="165" fontId="60" fillId="2" borderId="169" xfId="12" applyNumberFormat="1" applyFont="1" applyFill="1" applyBorder="1" applyAlignment="1">
      <alignment horizontal="left" vertical="center"/>
    </xf>
    <xf numFmtId="0" fontId="60" fillId="2" borderId="179" xfId="12" applyFont="1" applyFill="1" applyBorder="1" applyAlignment="1">
      <alignment horizontal="left" vertical="center"/>
    </xf>
    <xf numFmtId="0" fontId="0" fillId="2" borderId="159" xfId="0" applyFill="1" applyBorder="1"/>
    <xf numFmtId="0" fontId="47" fillId="2" borderId="181" xfId="12" applyFont="1" applyFill="1" applyBorder="1" applyAlignment="1">
      <alignment horizontal="right" vertical="center"/>
    </xf>
    <xf numFmtId="0" fontId="47" fillId="2" borderId="168" xfId="12" applyFont="1" applyFill="1" applyBorder="1" applyAlignment="1">
      <alignment horizontal="center" vertical="center"/>
    </xf>
    <xf numFmtId="0" fontId="47" fillId="2" borderId="10" xfId="12" applyFont="1" applyFill="1" applyBorder="1" applyAlignment="1">
      <alignment horizontal="center" vertical="center"/>
    </xf>
    <xf numFmtId="0" fontId="47" fillId="2" borderId="0" xfId="12" applyFont="1" applyFill="1" applyBorder="1" applyAlignment="1">
      <alignment horizontal="center" vertical="center"/>
    </xf>
    <xf numFmtId="0" fontId="47" fillId="2" borderId="168" xfId="12" applyFont="1" applyFill="1" applyBorder="1" applyAlignment="1">
      <alignment horizontal="right" vertical="center"/>
    </xf>
    <xf numFmtId="0" fontId="60" fillId="2" borderId="168" xfId="12" applyFont="1" applyFill="1" applyBorder="1" applyAlignment="1">
      <alignment horizontal="left" vertical="center"/>
    </xf>
    <xf numFmtId="0" fontId="47" fillId="2" borderId="178" xfId="12" applyFont="1" applyFill="1" applyBorder="1" applyAlignment="1">
      <alignment horizontal="right" vertical="center"/>
    </xf>
    <xf numFmtId="0" fontId="60" fillId="2" borderId="178" xfId="12" applyFont="1" applyFill="1" applyBorder="1" applyAlignment="1">
      <alignment horizontal="left" vertical="center"/>
    </xf>
    <xf numFmtId="0" fontId="47" fillId="2" borderId="178" xfId="12" applyFont="1" applyFill="1" applyBorder="1" applyAlignment="1">
      <alignment horizontal="left" vertical="center"/>
    </xf>
    <xf numFmtId="0" fontId="60" fillId="2" borderId="176" xfId="12" applyFont="1" applyFill="1" applyBorder="1" applyAlignment="1">
      <alignment horizontal="left" vertical="center"/>
    </xf>
    <xf numFmtId="0" fontId="47" fillId="2" borderId="151" xfId="12" applyFont="1" applyFill="1" applyBorder="1" applyAlignment="1">
      <alignment horizontal="left" vertical="center"/>
    </xf>
    <xf numFmtId="0" fontId="60" fillId="2" borderId="151" xfId="12" applyFont="1" applyFill="1" applyBorder="1" applyAlignment="1">
      <alignment horizontal="left" vertical="center" readingOrder="1"/>
    </xf>
    <xf numFmtId="165" fontId="47" fillId="2" borderId="158" xfId="12" applyNumberFormat="1" applyFont="1" applyFill="1" applyBorder="1" applyAlignment="1">
      <alignment horizontal="right" vertical="center"/>
    </xf>
    <xf numFmtId="165" fontId="47" fillId="2" borderId="169" xfId="12" applyNumberFormat="1" applyFont="1" applyFill="1" applyBorder="1" applyAlignment="1">
      <alignment horizontal="right" vertical="center"/>
    </xf>
    <xf numFmtId="0" fontId="0" fillId="2" borderId="179" xfId="0" applyFill="1" applyBorder="1"/>
    <xf numFmtId="0" fontId="60" fillId="2" borderId="179" xfId="12" applyFont="1" applyFill="1" applyBorder="1" applyAlignment="1">
      <alignment horizontal="left" vertical="center" readingOrder="1"/>
    </xf>
    <xf numFmtId="165" fontId="47" fillId="2" borderId="0" xfId="12" applyNumberFormat="1" applyFont="1" applyFill="1" applyBorder="1" applyAlignment="1">
      <alignment horizontal="right" vertical="center"/>
    </xf>
    <xf numFmtId="165" fontId="47" fillId="2" borderId="177" xfId="12" applyNumberFormat="1" applyFont="1" applyFill="1" applyBorder="1" applyAlignment="1">
      <alignment horizontal="right" vertical="center"/>
    </xf>
    <xf numFmtId="165" fontId="60" fillId="2" borderId="177" xfId="12" applyNumberFormat="1" applyFont="1" applyFill="1" applyBorder="1" applyAlignment="1">
      <alignment horizontal="left" vertical="center"/>
    </xf>
    <xf numFmtId="165" fontId="60" fillId="2" borderId="158" xfId="12" applyNumberFormat="1" applyFont="1" applyFill="1" applyBorder="1" applyAlignment="1">
      <alignment horizontal="left" vertical="center"/>
    </xf>
    <xf numFmtId="0" fontId="47" fillId="2" borderId="169" xfId="12" applyFont="1" applyFill="1" applyBorder="1" applyAlignment="1">
      <alignment horizontal="center" vertical="center" wrapText="1"/>
    </xf>
    <xf numFmtId="165" fontId="60" fillId="2" borderId="176" xfId="13" applyNumberFormat="1" applyFont="1" applyFill="1" applyBorder="1" applyAlignment="1">
      <alignment horizontal="left" vertical="center"/>
    </xf>
    <xf numFmtId="165" fontId="52" fillId="2" borderId="169" xfId="13" applyNumberFormat="1" applyFont="1" applyFill="1" applyBorder="1" applyAlignment="1">
      <alignment horizontal="center" vertical="center"/>
    </xf>
    <xf numFmtId="0" fontId="47" fillId="2" borderId="151" xfId="12" applyFont="1" applyFill="1" applyBorder="1" applyAlignment="1">
      <alignment horizontal="center" vertical="center"/>
    </xf>
    <xf numFmtId="0" fontId="47" fillId="2" borderId="158" xfId="12" applyFont="1" applyFill="1" applyBorder="1" applyAlignment="1">
      <alignment horizontal="center" vertical="center"/>
    </xf>
    <xf numFmtId="0" fontId="47" fillId="2" borderId="151" xfId="12" applyFont="1" applyFill="1" applyBorder="1" applyAlignment="1">
      <alignment horizontal="right" vertical="center" readingOrder="1"/>
    </xf>
    <xf numFmtId="0" fontId="36" fillId="2" borderId="158" xfId="0" applyFont="1" applyFill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7" fillId="2" borderId="166" xfId="0" applyFont="1" applyFill="1" applyBorder="1" applyAlignment="1">
      <alignment horizontal="right" vertical="center" wrapText="1"/>
    </xf>
    <xf numFmtId="0" fontId="3" fillId="2" borderId="16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5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59" fillId="0" borderId="0" xfId="0" applyFont="1" applyBorder="1" applyAlignment="1">
      <alignment horizontal="left" vertical="center" wrapText="1"/>
    </xf>
    <xf numFmtId="0" fontId="64" fillId="0" borderId="0" xfId="0" applyFont="1" applyAlignment="1">
      <alignment horizontal="left" vertical="center"/>
    </xf>
    <xf numFmtId="0" fontId="64" fillId="2" borderId="0" xfId="0" applyFont="1" applyFill="1" applyAlignment="1">
      <alignment horizontal="left" vertical="center"/>
    </xf>
    <xf numFmtId="0" fontId="23" fillId="0" borderId="0" xfId="0" applyFont="1" applyBorder="1" applyAlignment="1">
      <alignment horizontal="right" vertical="center"/>
    </xf>
    <xf numFmtId="0" fontId="63" fillId="2" borderId="163" xfId="0" applyFont="1" applyFill="1" applyBorder="1" applyAlignment="1">
      <alignment horizontal="left" vertical="center"/>
    </xf>
    <xf numFmtId="0" fontId="3" fillId="2" borderId="163" xfId="0" applyFont="1" applyFill="1" applyBorder="1" applyAlignment="1">
      <alignment horizontal="right" vertical="center" wrapText="1"/>
    </xf>
    <xf numFmtId="0" fontId="36" fillId="2" borderId="163" xfId="0" applyFont="1" applyFill="1" applyBorder="1" applyAlignment="1">
      <alignment horizontal="right" vertical="center"/>
    </xf>
    <xf numFmtId="0" fontId="61" fillId="2" borderId="16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3" fillId="11" borderId="163" xfId="0" applyFont="1" applyFill="1" applyBorder="1" applyAlignment="1">
      <alignment horizontal="right" vertical="center" wrapText="1"/>
    </xf>
    <xf numFmtId="0" fontId="41" fillId="2" borderId="104" xfId="0" applyFont="1" applyFill="1" applyBorder="1" applyAlignment="1">
      <alignment horizontal="right" vertical="center"/>
    </xf>
    <xf numFmtId="0" fontId="7" fillId="2" borderId="102" xfId="0" applyFont="1" applyFill="1" applyBorder="1" applyAlignment="1">
      <alignment horizontal="right" vertical="center" wrapText="1"/>
    </xf>
    <xf numFmtId="0" fontId="63" fillId="2" borderId="183" xfId="0" applyFont="1" applyFill="1" applyBorder="1" applyAlignment="1">
      <alignment vertical="center" wrapText="1"/>
    </xf>
    <xf numFmtId="0" fontId="63" fillId="2" borderId="181" xfId="0" applyFont="1" applyFill="1" applyBorder="1" applyAlignment="1">
      <alignment vertical="center" wrapText="1"/>
    </xf>
    <xf numFmtId="0" fontId="7" fillId="2" borderId="104" xfId="0" applyFont="1" applyFill="1" applyBorder="1" applyAlignment="1">
      <alignment horizontal="right" vertical="center" wrapText="1"/>
    </xf>
    <xf numFmtId="0" fontId="61" fillId="2" borderId="104" xfId="0" applyFont="1" applyFill="1" applyBorder="1" applyAlignment="1">
      <alignment horizontal="left"/>
    </xf>
    <xf numFmtId="0" fontId="36" fillId="11" borderId="163" xfId="0" applyFont="1" applyFill="1" applyBorder="1" applyAlignment="1">
      <alignment horizontal="right" vertical="center"/>
    </xf>
    <xf numFmtId="3" fontId="7" fillId="2" borderId="115" xfId="0" applyNumberFormat="1" applyFont="1" applyFill="1" applyBorder="1" applyAlignment="1">
      <alignment horizontal="left" vertical="center" wrapText="1"/>
    </xf>
    <xf numFmtId="0" fontId="36" fillId="2" borderId="9" xfId="0" applyFont="1" applyFill="1" applyBorder="1" applyAlignment="1">
      <alignment horizontal="right" vertical="center"/>
    </xf>
    <xf numFmtId="0" fontId="36" fillId="2" borderId="108" xfId="0" applyFont="1" applyFill="1" applyBorder="1" applyAlignment="1">
      <alignment horizontal="right" vertical="center"/>
    </xf>
    <xf numFmtId="3" fontId="3" fillId="2" borderId="115" xfId="0" applyNumberFormat="1" applyFont="1" applyFill="1" applyBorder="1" applyAlignment="1">
      <alignment horizontal="center" vertical="center" wrapText="1"/>
    </xf>
    <xf numFmtId="0" fontId="63" fillId="2" borderId="151" xfId="0" applyFont="1" applyFill="1" applyBorder="1" applyAlignment="1">
      <alignment horizontal="left" vertical="center"/>
    </xf>
    <xf numFmtId="0" fontId="41" fillId="2" borderId="126" xfId="0" applyFont="1" applyFill="1" applyBorder="1" applyAlignment="1">
      <alignment horizontal="right" vertical="center"/>
    </xf>
    <xf numFmtId="0" fontId="3" fillId="2" borderId="126" xfId="0" applyFont="1" applyFill="1" applyBorder="1" applyAlignment="1">
      <alignment horizontal="right" vertical="center"/>
    </xf>
    <xf numFmtId="0" fontId="41" fillId="2" borderId="127" xfId="0" applyFont="1" applyFill="1" applyBorder="1" applyAlignment="1">
      <alignment horizontal="right" vertical="center"/>
    </xf>
    <xf numFmtId="0" fontId="30" fillId="2" borderId="0" xfId="0" applyFont="1" applyFill="1" applyAlignment="1">
      <alignment horizontal="center"/>
    </xf>
    <xf numFmtId="0" fontId="53" fillId="2" borderId="95" xfId="0" applyFont="1" applyFill="1" applyBorder="1" applyAlignment="1"/>
    <xf numFmtId="0" fontId="53" fillId="2" borderId="166" xfId="0" applyFont="1" applyFill="1" applyBorder="1" applyAlignment="1"/>
    <xf numFmtId="0" fontId="67" fillId="2" borderId="95" xfId="0" applyFont="1" applyFill="1" applyBorder="1" applyAlignment="1">
      <alignment horizontal="left"/>
    </xf>
    <xf numFmtId="0" fontId="55" fillId="2" borderId="0" xfId="0" applyFont="1" applyFill="1" applyAlignment="1">
      <alignment horizontal="left"/>
    </xf>
    <xf numFmtId="0" fontId="67" fillId="2" borderId="0" xfId="0" applyFont="1" applyFill="1" applyBorder="1" applyAlignment="1">
      <alignment horizontal="left" vertical="center" readingOrder="2"/>
    </xf>
    <xf numFmtId="0" fontId="63" fillId="2" borderId="183" xfId="0" applyFont="1" applyFill="1" applyBorder="1" applyAlignment="1" applyProtection="1">
      <alignment horizontal="left" vertical="center" wrapText="1"/>
      <protection locked="0"/>
    </xf>
    <xf numFmtId="0" fontId="7" fillId="2" borderId="151" xfId="0" applyFont="1" applyFill="1" applyBorder="1" applyAlignment="1" applyProtection="1">
      <alignment horizontal="right" vertical="center" wrapText="1"/>
      <protection locked="0"/>
    </xf>
    <xf numFmtId="0" fontId="61" fillId="11" borderId="168" xfId="0" applyFont="1" applyFill="1" applyBorder="1" applyAlignment="1">
      <alignment horizontal="left"/>
    </xf>
    <xf numFmtId="0" fontId="63" fillId="2" borderId="163" xfId="0" applyFont="1" applyFill="1" applyBorder="1" applyAlignment="1">
      <alignment horizontal="left" vertical="center"/>
    </xf>
    <xf numFmtId="0" fontId="7" fillId="11" borderId="163" xfId="0" applyFont="1" applyFill="1" applyBorder="1" applyAlignment="1">
      <alignment horizontal="right" vertical="center" wrapText="1"/>
    </xf>
    <xf numFmtId="0" fontId="61" fillId="2" borderId="125" xfId="0" applyFont="1" applyFill="1" applyBorder="1" applyAlignment="1">
      <alignment horizontal="left" vertical="center"/>
    </xf>
    <xf numFmtId="0" fontId="36" fillId="2" borderId="125" xfId="0" applyFont="1" applyFill="1" applyBorder="1" applyAlignment="1">
      <alignment horizontal="right" vertical="center"/>
    </xf>
    <xf numFmtId="0" fontId="36" fillId="2" borderId="9" xfId="0" applyFont="1" applyFill="1" applyBorder="1" applyAlignment="1">
      <alignment horizontal="right" vertical="center"/>
    </xf>
    <xf numFmtId="0" fontId="63" fillId="11" borderId="94" xfId="0" applyFont="1" applyFill="1" applyBorder="1" applyAlignment="1">
      <alignment horizontal="left" vertical="center"/>
    </xf>
    <xf numFmtId="0" fontId="3" fillId="11" borderId="163" xfId="0" applyFont="1" applyFill="1" applyBorder="1" applyAlignment="1" applyProtection="1">
      <alignment horizontal="center" vertical="center" wrapText="1"/>
      <protection locked="0"/>
    </xf>
    <xf numFmtId="0" fontId="47" fillId="2" borderId="180" xfId="17" applyFont="1" applyFill="1" applyBorder="1" applyAlignment="1" applyProtection="1">
      <alignment horizontal="right" vertical="top" wrapText="1"/>
      <protection locked="0"/>
    </xf>
    <xf numFmtId="0" fontId="0" fillId="2" borderId="187" xfId="0" applyFill="1" applyBorder="1" applyProtection="1">
      <protection locked="0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0" fillId="0" borderId="10" xfId="12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3" fillId="11" borderId="156" xfId="1" applyFont="1" applyFill="1" applyBorder="1" applyAlignment="1">
      <alignment horizontal="center" vertical="center"/>
    </xf>
    <xf numFmtId="0" fontId="7" fillId="2" borderId="156" xfId="0" applyFont="1" applyFill="1" applyBorder="1" applyAlignment="1">
      <alignment horizontal="center" vertical="center"/>
    </xf>
    <xf numFmtId="0" fontId="7" fillId="2" borderId="182" xfId="0" applyFont="1" applyFill="1" applyBorder="1" applyAlignment="1">
      <alignment horizontal="center" vertical="center"/>
    </xf>
    <xf numFmtId="0" fontId="5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9" fillId="2" borderId="0" xfId="0" applyFont="1" applyFill="1" applyAlignment="1">
      <alignment horizontal="left" vertical="center" wrapText="1"/>
    </xf>
    <xf numFmtId="0" fontId="71" fillId="0" borderId="0" xfId="21"/>
    <xf numFmtId="0" fontId="71" fillId="0" borderId="0" xfId="22"/>
    <xf numFmtId="0" fontId="71" fillId="0" borderId="0" xfId="23"/>
    <xf numFmtId="0" fontId="71" fillId="0" borderId="0" xfId="24"/>
    <xf numFmtId="0" fontId="71" fillId="0" borderId="0" xfId="25"/>
    <xf numFmtId="0" fontId="71" fillId="0" borderId="0" xfId="26"/>
    <xf numFmtId="0" fontId="71" fillId="0" borderId="0" xfId="27"/>
    <xf numFmtId="0" fontId="71" fillId="3" borderId="0" xfId="27" applyFill="1"/>
    <xf numFmtId="0" fontId="71" fillId="0" borderId="0" xfId="28"/>
    <xf numFmtId="0" fontId="72" fillId="0" borderId="0" xfId="28" applyFont="1" applyBorder="1" applyAlignment="1">
      <alignment horizontal="left" vertical="top" wrapText="1"/>
    </xf>
    <xf numFmtId="0" fontId="72" fillId="0" borderId="189" xfId="28" applyFont="1" applyBorder="1" applyAlignment="1">
      <alignment horizontal="left" wrapText="1"/>
    </xf>
    <xf numFmtId="0" fontId="72" fillId="0" borderId="190" xfId="28" applyFont="1" applyBorder="1" applyAlignment="1">
      <alignment horizontal="left" wrapText="1"/>
    </xf>
    <xf numFmtId="0" fontId="72" fillId="0" borderId="191" xfId="28" applyFont="1" applyBorder="1" applyAlignment="1">
      <alignment horizontal="left" wrapText="1"/>
    </xf>
    <xf numFmtId="0" fontId="71" fillId="0" borderId="0" xfId="29"/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115" xfId="0" applyFont="1" applyFill="1" applyBorder="1" applyAlignment="1" applyProtection="1">
      <alignment horizontal="center" vertical="top" wrapText="1"/>
      <protection locked="0"/>
    </xf>
    <xf numFmtId="3" fontId="7" fillId="2" borderId="9" xfId="0" applyNumberFormat="1" applyFont="1" applyFill="1" applyBorder="1" applyAlignment="1" applyProtection="1">
      <alignment horizontal="center" vertical="top" wrapText="1"/>
      <protection locked="0"/>
    </xf>
    <xf numFmtId="3" fontId="7" fillId="2" borderId="115" xfId="0" applyNumberFormat="1" applyFont="1" applyFill="1" applyBorder="1" applyAlignment="1" applyProtection="1">
      <alignment horizontal="center" vertical="top"/>
      <protection locked="0"/>
    </xf>
    <xf numFmtId="3" fontId="7" fillId="2" borderId="10" xfId="0" applyNumberFormat="1" applyFont="1" applyFill="1" applyBorder="1" applyAlignment="1" applyProtection="1">
      <alignment horizontal="center" vertical="top" wrapText="1"/>
      <protection locked="0"/>
    </xf>
    <xf numFmtId="3" fontId="7" fillId="2" borderId="177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/>
    </xf>
    <xf numFmtId="3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9" xfId="0" applyNumberFormat="1" applyFont="1" applyFill="1" applyBorder="1" applyAlignment="1" applyProtection="1">
      <alignment horizontal="center" vertical="center"/>
      <protection locked="0"/>
    </xf>
    <xf numFmtId="3" fontId="7" fillId="2" borderId="9" xfId="0" applyNumberFormat="1" applyFont="1" applyFill="1" applyBorder="1" applyAlignment="1" applyProtection="1">
      <alignment horizontal="center" wrapText="1"/>
      <protection locked="0"/>
    </xf>
    <xf numFmtId="3" fontId="7" fillId="2" borderId="9" xfId="0" applyNumberFormat="1" applyFont="1" applyFill="1" applyBorder="1" applyAlignment="1" applyProtection="1">
      <alignment horizontal="center"/>
      <protection locked="0"/>
    </xf>
    <xf numFmtId="3" fontId="7" fillId="2" borderId="187" xfId="0" applyNumberFormat="1" applyFont="1" applyFill="1" applyBorder="1" applyAlignment="1" applyProtection="1">
      <alignment horizontal="center"/>
      <protection locked="0"/>
    </xf>
    <xf numFmtId="3" fontId="7" fillId="11" borderId="163" xfId="0" applyNumberFormat="1" applyFont="1" applyFill="1" applyBorder="1" applyAlignment="1" applyProtection="1">
      <alignment horizontal="center" vertical="center"/>
      <protection locked="0"/>
    </xf>
    <xf numFmtId="3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71" fillId="0" borderId="0" xfId="30"/>
    <xf numFmtId="0" fontId="61" fillId="2" borderId="93" xfId="0" applyFont="1" applyFill="1" applyBorder="1" applyAlignment="1">
      <alignment vertical="center"/>
    </xf>
    <xf numFmtId="0" fontId="61" fillId="2" borderId="128" xfId="0" applyFont="1" applyFill="1" applyBorder="1" applyAlignment="1">
      <alignment vertical="center"/>
    </xf>
    <xf numFmtId="0" fontId="61" fillId="2" borderId="113" xfId="0" applyFont="1" applyFill="1" applyBorder="1" applyAlignment="1">
      <alignment vertical="center"/>
    </xf>
    <xf numFmtId="0" fontId="71" fillId="0" borderId="0" xfId="31"/>
    <xf numFmtId="3" fontId="36" fillId="2" borderId="9" xfId="0" applyNumberFormat="1" applyFont="1" applyFill="1" applyBorder="1" applyAlignment="1">
      <alignment horizontal="center" vertical="center"/>
    </xf>
    <xf numFmtId="3" fontId="36" fillId="11" borderId="163" xfId="0" applyNumberFormat="1" applyFont="1" applyFill="1" applyBorder="1" applyAlignment="1">
      <alignment horizontal="center" vertical="center"/>
    </xf>
    <xf numFmtId="0" fontId="36" fillId="11" borderId="10" xfId="0" applyFont="1" applyFill="1" applyBorder="1" applyAlignment="1">
      <alignment horizontal="center" vertical="center"/>
    </xf>
    <xf numFmtId="0" fontId="36" fillId="11" borderId="9" xfId="0" applyFont="1" applyFill="1" applyBorder="1" applyAlignment="1">
      <alignment horizontal="center" vertical="center"/>
    </xf>
    <xf numFmtId="0" fontId="36" fillId="11" borderId="151" xfId="0" applyFont="1" applyFill="1" applyBorder="1" applyAlignment="1">
      <alignment horizontal="center" vertical="center"/>
    </xf>
    <xf numFmtId="0" fontId="36" fillId="11" borderId="108" xfId="0" applyFont="1" applyFill="1" applyBorder="1" applyAlignment="1">
      <alignment horizontal="center" vertical="center"/>
    </xf>
    <xf numFmtId="0" fontId="36" fillId="2" borderId="103" xfId="0" applyFont="1" applyFill="1" applyBorder="1" applyAlignment="1">
      <alignment horizontal="center" vertical="center"/>
    </xf>
    <xf numFmtId="0" fontId="36" fillId="2" borderId="145" xfId="0" applyFont="1" applyFill="1" applyBorder="1" applyAlignment="1">
      <alignment horizontal="center" vertical="center"/>
    </xf>
    <xf numFmtId="0" fontId="36" fillId="2" borderId="108" xfId="0" applyFont="1" applyFill="1" applyBorder="1" applyAlignment="1">
      <alignment horizontal="center" vertical="center"/>
    </xf>
    <xf numFmtId="0" fontId="36" fillId="11" borderId="103" xfId="0" applyFont="1" applyFill="1" applyBorder="1" applyAlignment="1">
      <alignment horizontal="center" vertical="center"/>
    </xf>
    <xf numFmtId="0" fontId="36" fillId="11" borderId="145" xfId="0" applyFont="1" applyFill="1" applyBorder="1" applyAlignment="1">
      <alignment horizontal="center" vertical="center"/>
    </xf>
    <xf numFmtId="0" fontId="36" fillId="11" borderId="102" xfId="0" applyFont="1" applyFill="1" applyBorder="1" applyAlignment="1">
      <alignment horizontal="center" vertical="center"/>
    </xf>
    <xf numFmtId="0" fontId="36" fillId="2" borderId="104" xfId="0" applyFont="1" applyFill="1" applyBorder="1" applyAlignment="1">
      <alignment horizontal="center" vertical="center"/>
    </xf>
    <xf numFmtId="0" fontId="36" fillId="2" borderId="107" xfId="0" applyFont="1" applyFill="1" applyBorder="1" applyAlignment="1">
      <alignment horizontal="center" vertical="center"/>
    </xf>
    <xf numFmtId="0" fontId="36" fillId="2" borderId="102" xfId="0" applyFont="1" applyFill="1" applyBorder="1" applyAlignment="1">
      <alignment horizontal="center" vertical="center"/>
    </xf>
    <xf numFmtId="0" fontId="36" fillId="11" borderId="168" xfId="0" applyFont="1" applyFill="1" applyBorder="1" applyAlignment="1">
      <alignment horizontal="center" vertical="center"/>
    </xf>
    <xf numFmtId="0" fontId="36" fillId="11" borderId="178" xfId="0" applyFont="1" applyFill="1" applyBorder="1" applyAlignment="1">
      <alignment horizontal="center" vertical="center"/>
    </xf>
    <xf numFmtId="3" fontId="36" fillId="11" borderId="192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44" fillId="2" borderId="0" xfId="0" applyNumberFormat="1" applyFont="1" applyFill="1"/>
    <xf numFmtId="0" fontId="6" fillId="2" borderId="0" xfId="0" applyFont="1" applyFill="1" applyBorder="1" applyAlignment="1">
      <alignment horizontal="right" vertical="center" wrapText="1"/>
    </xf>
    <xf numFmtId="0" fontId="59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vertical="center" wrapText="1"/>
    </xf>
    <xf numFmtId="0" fontId="7" fillId="2" borderId="115" xfId="0" applyFont="1" applyFill="1" applyBorder="1" applyAlignment="1">
      <alignment vertical="center" wrapText="1"/>
    </xf>
    <xf numFmtId="0" fontId="7" fillId="2" borderId="115" xfId="0" applyFont="1" applyFill="1" applyBorder="1" applyAlignment="1">
      <alignment horizontal="center" vertical="top" wrapText="1"/>
    </xf>
    <xf numFmtId="0" fontId="63" fillId="2" borderId="163" xfId="0" applyFont="1" applyFill="1" applyBorder="1" applyAlignment="1">
      <alignment horizontal="left" vertical="top"/>
    </xf>
    <xf numFmtId="0" fontId="63" fillId="2" borderId="195" xfId="0" applyFont="1" applyFill="1" applyBorder="1" applyAlignment="1">
      <alignment vertical="top" wrapText="1"/>
    </xf>
    <xf numFmtId="0" fontId="63" fillId="11" borderId="195" xfId="0" applyFont="1" applyFill="1" applyBorder="1" applyAlignment="1">
      <alignment vertical="center" wrapText="1"/>
    </xf>
    <xf numFmtId="0" fontId="63" fillId="2" borderId="184" xfId="0" applyFont="1" applyFill="1" applyBorder="1" applyAlignment="1">
      <alignment vertical="top" wrapText="1"/>
    </xf>
    <xf numFmtId="0" fontId="63" fillId="2" borderId="184" xfId="0" applyFont="1" applyFill="1" applyBorder="1" applyAlignment="1">
      <alignment vertical="center" wrapText="1"/>
    </xf>
    <xf numFmtId="0" fontId="63" fillId="11" borderId="184" xfId="0" applyFont="1" applyFill="1" applyBorder="1" applyAlignment="1">
      <alignment vertical="center" wrapText="1"/>
    </xf>
    <xf numFmtId="0" fontId="63" fillId="11" borderId="184" xfId="0" applyFont="1" applyFill="1" applyBorder="1" applyAlignment="1">
      <alignment vertical="top"/>
    </xf>
    <xf numFmtId="0" fontId="63" fillId="2" borderId="163" xfId="0" applyFont="1" applyFill="1" applyBorder="1" applyAlignment="1">
      <alignment vertical="top" wrapText="1"/>
    </xf>
    <xf numFmtId="0" fontId="61" fillId="2" borderId="195" xfId="0" applyFont="1" applyFill="1" applyBorder="1" applyAlignment="1">
      <alignment vertical="top" wrapText="1"/>
    </xf>
    <xf numFmtId="0" fontId="61" fillId="11" borderId="195" xfId="0" applyFont="1" applyFill="1" applyBorder="1" applyAlignment="1">
      <alignment wrapText="1"/>
    </xf>
    <xf numFmtId="0" fontId="7" fillId="2" borderId="197" xfId="0" applyFont="1" applyFill="1" applyBorder="1" applyAlignment="1">
      <alignment horizontal="right" vertical="center" wrapText="1"/>
    </xf>
    <xf numFmtId="0" fontId="61" fillId="2" borderId="197" xfId="0" applyFont="1" applyFill="1" applyBorder="1" applyAlignment="1">
      <alignment vertical="top" wrapText="1"/>
    </xf>
    <xf numFmtId="0" fontId="61" fillId="11" borderId="0" xfId="0" applyFont="1" applyFill="1" applyBorder="1" applyAlignment="1">
      <alignment wrapText="1"/>
    </xf>
    <xf numFmtId="0" fontId="63" fillId="2" borderId="177" xfId="0" applyFont="1" applyFill="1" applyBorder="1" applyAlignment="1">
      <alignment vertical="top"/>
    </xf>
    <xf numFmtId="0" fontId="61" fillId="11" borderId="163" xfId="0" applyFont="1" applyFill="1" applyBorder="1" applyAlignment="1">
      <alignment vertical="top"/>
    </xf>
    <xf numFmtId="0" fontId="63" fillId="2" borderId="177" xfId="0" applyFont="1" applyFill="1" applyBorder="1" applyAlignment="1">
      <alignment vertical="top" wrapText="1"/>
    </xf>
    <xf numFmtId="0" fontId="63" fillId="2" borderId="197" xfId="0" applyFont="1" applyFill="1" applyBorder="1" applyAlignment="1">
      <alignment vertical="top" wrapText="1"/>
    </xf>
    <xf numFmtId="0" fontId="63" fillId="11" borderId="163" xfId="0" applyFont="1" applyFill="1" applyBorder="1" applyAlignment="1">
      <alignment vertical="top" wrapText="1"/>
    </xf>
    <xf numFmtId="0" fontId="7" fillId="2" borderId="166" xfId="0" applyFont="1" applyFill="1" applyBorder="1" applyAlignment="1">
      <alignment horizontal="center" vertical="center" wrapText="1"/>
    </xf>
    <xf numFmtId="0" fontId="7" fillId="2" borderId="166" xfId="0" applyFont="1" applyFill="1" applyBorder="1" applyAlignment="1">
      <alignment horizontal="center" vertical="center"/>
    </xf>
    <xf numFmtId="0" fontId="7" fillId="2" borderId="196" xfId="0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3" fontId="36" fillId="11" borderId="151" xfId="0" applyNumberFormat="1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0" fillId="11" borderId="137" xfId="0" applyFill="1" applyBorder="1"/>
    <xf numFmtId="0" fontId="47" fillId="11" borderId="115" xfId="12" applyFont="1" applyFill="1" applyBorder="1" applyAlignment="1">
      <alignment horizontal="center" vertical="center" wrapText="1"/>
    </xf>
    <xf numFmtId="0" fontId="47" fillId="11" borderId="156" xfId="12" applyFont="1" applyFill="1" applyBorder="1" applyAlignment="1">
      <alignment horizontal="center" vertical="center" wrapText="1"/>
    </xf>
    <xf numFmtId="0" fontId="71" fillId="0" borderId="0" xfId="33"/>
    <xf numFmtId="0" fontId="23" fillId="0" borderId="0" xfId="0" applyFont="1" applyAlignment="1">
      <alignment horizontal="center" vertical="center"/>
    </xf>
    <xf numFmtId="0" fontId="7" fillId="2" borderId="195" xfId="0" applyFont="1" applyFill="1" applyBorder="1" applyAlignment="1">
      <alignment horizontal="right" vertical="center" wrapText="1"/>
    </xf>
    <xf numFmtId="0" fontId="63" fillId="5" borderId="163" xfId="0" applyFont="1" applyFill="1" applyBorder="1" applyAlignment="1">
      <alignment horizontal="center" vertical="center"/>
    </xf>
    <xf numFmtId="0" fontId="63" fillId="11" borderId="200" xfId="0" applyFont="1" applyFill="1" applyBorder="1" applyAlignment="1">
      <alignment horizontal="center" vertical="center" wrapText="1"/>
    </xf>
    <xf numFmtId="3" fontId="7" fillId="2" borderId="195" xfId="0" applyNumberFormat="1" applyFont="1" applyFill="1" applyBorder="1" applyAlignment="1">
      <alignment horizontal="center" vertical="center" wrapText="1"/>
    </xf>
    <xf numFmtId="0" fontId="63" fillId="0" borderId="195" xfId="0" applyFont="1" applyFill="1" applyBorder="1" applyAlignment="1">
      <alignment horizontal="center" vertical="center" wrapText="1"/>
    </xf>
    <xf numFmtId="0" fontId="63" fillId="11" borderId="195" xfId="0" applyFont="1" applyFill="1" applyBorder="1" applyAlignment="1">
      <alignment horizontal="center" vertical="center" wrapText="1"/>
    </xf>
    <xf numFmtId="0" fontId="63" fillId="0" borderId="184" xfId="0" applyFont="1" applyFill="1" applyBorder="1" applyAlignment="1">
      <alignment horizontal="center" vertical="center" wrapText="1"/>
    </xf>
    <xf numFmtId="0" fontId="63" fillId="2" borderId="195" xfId="0" applyFont="1" applyFill="1" applyBorder="1" applyAlignment="1">
      <alignment horizontal="center" vertical="top" wrapText="1"/>
    </xf>
    <xf numFmtId="0" fontId="63" fillId="2" borderId="195" xfId="0" applyFont="1" applyFill="1" applyBorder="1" applyAlignment="1">
      <alignment horizontal="center" vertical="center" wrapText="1"/>
    </xf>
    <xf numFmtId="3" fontId="7" fillId="2" borderId="184" xfId="0" applyNumberFormat="1" applyFont="1" applyFill="1" applyBorder="1" applyAlignment="1">
      <alignment horizontal="center" vertical="center" wrapText="1"/>
    </xf>
    <xf numFmtId="0" fontId="63" fillId="2" borderId="184" xfId="0" applyFont="1" applyFill="1" applyBorder="1" applyAlignment="1">
      <alignment horizontal="center" vertical="center" wrapText="1"/>
    </xf>
    <xf numFmtId="0" fontId="63" fillId="11" borderId="184" xfId="0" applyFont="1" applyFill="1" applyBorder="1" applyAlignment="1">
      <alignment horizontal="center" vertical="center" wrapText="1"/>
    </xf>
    <xf numFmtId="3" fontId="7" fillId="2" borderId="203" xfId="0" applyNumberFormat="1" applyFont="1" applyFill="1" applyBorder="1" applyAlignment="1">
      <alignment horizontal="center" vertical="center" wrapText="1"/>
    </xf>
    <xf numFmtId="0" fontId="63" fillId="2" borderId="203" xfId="0" applyFont="1" applyFill="1" applyBorder="1" applyAlignment="1">
      <alignment horizontal="center" vertical="center" wrapText="1"/>
    </xf>
    <xf numFmtId="0" fontId="63" fillId="11" borderId="197" xfId="0" applyFont="1" applyFill="1" applyBorder="1" applyAlignment="1">
      <alignment horizontal="center" vertical="center" wrapText="1"/>
    </xf>
    <xf numFmtId="0" fontId="63" fillId="11" borderId="184" xfId="0" applyFont="1" applyFill="1" applyBorder="1" applyAlignment="1">
      <alignment horizontal="center" vertical="top"/>
    </xf>
    <xf numFmtId="0" fontId="63" fillId="11" borderId="196" xfId="0" applyFont="1" applyFill="1" applyBorder="1" applyAlignment="1">
      <alignment horizontal="center" vertical="top" wrapText="1"/>
    </xf>
    <xf numFmtId="0" fontId="63" fillId="2" borderId="163" xfId="0" applyFont="1" applyFill="1" applyBorder="1" applyAlignment="1">
      <alignment horizontal="center" vertical="center" wrapText="1"/>
    </xf>
    <xf numFmtId="3" fontId="7" fillId="2" borderId="177" xfId="0" applyNumberFormat="1" applyFont="1" applyFill="1" applyBorder="1" applyAlignment="1">
      <alignment horizontal="center" vertical="center" wrapText="1"/>
    </xf>
    <xf numFmtId="0" fontId="63" fillId="2" borderId="177" xfId="0" applyFont="1" applyFill="1" applyBorder="1" applyAlignment="1">
      <alignment horizontal="center" vertical="center" wrapText="1"/>
    </xf>
    <xf numFmtId="0" fontId="61" fillId="2" borderId="195" xfId="0" applyFont="1" applyFill="1" applyBorder="1" applyAlignment="1">
      <alignment horizontal="center" vertical="top" wrapText="1"/>
    </xf>
    <xf numFmtId="0" fontId="61" fillId="2" borderId="195" xfId="0" applyFont="1" applyFill="1" applyBorder="1" applyAlignment="1">
      <alignment horizontal="center" wrapText="1"/>
    </xf>
    <xf numFmtId="0" fontId="61" fillId="11" borderId="195" xfId="0" applyFont="1" applyFill="1" applyBorder="1" applyAlignment="1">
      <alignment horizontal="center" wrapText="1"/>
    </xf>
    <xf numFmtId="0" fontId="63" fillId="2" borderId="177" xfId="0" applyFont="1" applyFill="1" applyBorder="1" applyAlignment="1">
      <alignment horizontal="center" vertical="top"/>
    </xf>
    <xf numFmtId="0" fontId="63" fillId="2" borderId="0" xfId="0" applyFont="1" applyFill="1" applyBorder="1" applyAlignment="1">
      <alignment horizontal="center" vertical="top"/>
    </xf>
    <xf numFmtId="3" fontId="7" fillId="11" borderId="163" xfId="0" applyNumberFormat="1" applyFont="1" applyFill="1" applyBorder="1" applyAlignment="1">
      <alignment horizontal="center" vertical="center" wrapText="1"/>
    </xf>
    <xf numFmtId="0" fontId="61" fillId="11" borderId="163" xfId="0" applyFont="1" applyFill="1" applyBorder="1" applyAlignment="1">
      <alignment horizontal="center" vertical="center"/>
    </xf>
    <xf numFmtId="0" fontId="63" fillId="2" borderId="163" xfId="0" applyFont="1" applyFill="1" applyBorder="1" applyAlignment="1">
      <alignment horizontal="center" vertical="top" wrapText="1"/>
    </xf>
    <xf numFmtId="0" fontId="63" fillId="2" borderId="197" xfId="0" applyFont="1" applyFill="1" applyBorder="1" applyAlignment="1">
      <alignment horizontal="center" vertical="top" wrapText="1"/>
    </xf>
    <xf numFmtId="0" fontId="63" fillId="11" borderId="163" xfId="0" applyFont="1" applyFill="1" applyBorder="1" applyAlignment="1">
      <alignment horizontal="center" vertical="top" wrapText="1"/>
    </xf>
    <xf numFmtId="3" fontId="47" fillId="11" borderId="177" xfId="12" applyNumberFormat="1" applyFont="1" applyFill="1" applyBorder="1" applyAlignment="1">
      <alignment horizontal="center" vertical="center"/>
    </xf>
    <xf numFmtId="3" fontId="47" fillId="11" borderId="151" xfId="12" applyNumberFormat="1" applyFont="1" applyFill="1" applyBorder="1" applyAlignment="1">
      <alignment horizontal="center" vertical="center"/>
    </xf>
    <xf numFmtId="3" fontId="47" fillId="11" borderId="181" xfId="12" applyNumberFormat="1" applyFont="1" applyFill="1" applyBorder="1" applyAlignment="1">
      <alignment horizontal="center" vertical="center"/>
    </xf>
    <xf numFmtId="3" fontId="47" fillId="11" borderId="159" xfId="12" applyNumberFormat="1" applyFont="1" applyFill="1" applyBorder="1" applyAlignment="1">
      <alignment horizontal="center" vertical="center"/>
    </xf>
    <xf numFmtId="3" fontId="47" fillId="2" borderId="10" xfId="12" applyNumberFormat="1" applyFont="1" applyFill="1" applyBorder="1" applyAlignment="1">
      <alignment horizontal="center" vertical="center"/>
    </xf>
    <xf numFmtId="3" fontId="47" fillId="2" borderId="151" xfId="12" applyNumberFormat="1" applyFont="1" applyFill="1" applyBorder="1" applyAlignment="1">
      <alignment horizontal="center" vertical="center"/>
    </xf>
    <xf numFmtId="3" fontId="47" fillId="2" borderId="102" xfId="12" applyNumberFormat="1" applyFont="1" applyFill="1" applyBorder="1" applyAlignment="1">
      <alignment horizontal="center" vertical="center"/>
    </xf>
    <xf numFmtId="3" fontId="47" fillId="2" borderId="133" xfId="12" applyNumberFormat="1" applyFont="1" applyFill="1" applyBorder="1" applyAlignment="1">
      <alignment horizontal="center" vertical="center"/>
    </xf>
    <xf numFmtId="3" fontId="47" fillId="2" borderId="125" xfId="12" applyNumberFormat="1" applyFont="1" applyFill="1" applyBorder="1" applyAlignment="1">
      <alignment horizontal="center" vertical="center"/>
    </xf>
    <xf numFmtId="3" fontId="47" fillId="2" borderId="158" xfId="12" applyNumberFormat="1" applyFont="1" applyFill="1" applyBorder="1" applyAlignment="1">
      <alignment horizontal="center" vertical="center"/>
    </xf>
    <xf numFmtId="3" fontId="47" fillId="11" borderId="158" xfId="12" applyNumberFormat="1" applyFont="1" applyFill="1" applyBorder="1" applyAlignment="1">
      <alignment horizontal="center" vertical="center"/>
    </xf>
    <xf numFmtId="3" fontId="47" fillId="11" borderId="168" xfId="12" applyNumberFormat="1" applyFont="1" applyFill="1" applyBorder="1" applyAlignment="1">
      <alignment horizontal="center" vertical="center"/>
    </xf>
    <xf numFmtId="3" fontId="47" fillId="2" borderId="168" xfId="12" applyNumberFormat="1" applyFont="1" applyFill="1" applyBorder="1" applyAlignment="1">
      <alignment horizontal="center" vertical="center"/>
    </xf>
    <xf numFmtId="3" fontId="47" fillId="2" borderId="0" xfId="12" applyNumberFormat="1" applyFont="1" applyFill="1" applyBorder="1" applyAlignment="1">
      <alignment horizontal="center" vertical="center"/>
    </xf>
    <xf numFmtId="3" fontId="47" fillId="11" borderId="178" xfId="12" applyNumberFormat="1" applyFont="1" applyFill="1" applyBorder="1" applyAlignment="1">
      <alignment horizontal="center" vertical="center"/>
    </xf>
    <xf numFmtId="3" fontId="47" fillId="2" borderId="178" xfId="12" applyNumberFormat="1" applyFont="1" applyFill="1" applyBorder="1" applyAlignment="1">
      <alignment horizontal="center" vertical="center"/>
    </xf>
    <xf numFmtId="3" fontId="47" fillId="2" borderId="169" xfId="12" applyNumberFormat="1" applyFont="1" applyFill="1" applyBorder="1" applyAlignment="1">
      <alignment horizontal="center" vertical="center"/>
    </xf>
    <xf numFmtId="3" fontId="47" fillId="2" borderId="179" xfId="12" applyNumberFormat="1" applyFont="1" applyFill="1" applyBorder="1" applyAlignment="1">
      <alignment horizontal="center" vertical="center"/>
    </xf>
    <xf numFmtId="3" fontId="52" fillId="2" borderId="133" xfId="13" applyNumberFormat="1" applyFont="1" applyFill="1" applyBorder="1" applyAlignment="1">
      <alignment horizontal="center" vertical="center"/>
    </xf>
    <xf numFmtId="3" fontId="52" fillId="2" borderId="102" xfId="13" applyNumberFormat="1" applyFont="1" applyFill="1" applyBorder="1" applyAlignment="1">
      <alignment horizontal="center" vertical="center"/>
    </xf>
    <xf numFmtId="3" fontId="52" fillId="2" borderId="151" xfId="13" applyNumberFormat="1" applyFont="1" applyFill="1" applyBorder="1" applyAlignment="1">
      <alignment horizontal="center" vertical="center"/>
    </xf>
    <xf numFmtId="3" fontId="52" fillId="2" borderId="158" xfId="13" applyNumberFormat="1" applyFont="1" applyFill="1" applyBorder="1" applyAlignment="1">
      <alignment horizontal="center" vertical="center"/>
    </xf>
    <xf numFmtId="3" fontId="52" fillId="2" borderId="177" xfId="13" applyNumberFormat="1" applyFont="1" applyFill="1" applyBorder="1" applyAlignment="1">
      <alignment horizontal="center" vertical="center"/>
    </xf>
    <xf numFmtId="3" fontId="47" fillId="2" borderId="169" xfId="13" applyNumberFormat="1" applyFont="1" applyFill="1" applyBorder="1" applyAlignment="1">
      <alignment horizontal="center" vertical="center"/>
    </xf>
    <xf numFmtId="3" fontId="47" fillId="2" borderId="176" xfId="13" applyNumberFormat="1" applyFont="1" applyFill="1" applyBorder="1" applyAlignment="1">
      <alignment horizontal="center" vertical="center"/>
    </xf>
    <xf numFmtId="3" fontId="47" fillId="2" borderId="158" xfId="13" applyNumberFormat="1" applyFont="1" applyFill="1" applyBorder="1" applyAlignment="1">
      <alignment horizontal="center" vertical="center"/>
    </xf>
    <xf numFmtId="3" fontId="47" fillId="11" borderId="169" xfId="13" applyNumberFormat="1" applyFont="1" applyFill="1" applyBorder="1" applyAlignment="1">
      <alignment horizontal="center" vertical="center"/>
    </xf>
    <xf numFmtId="3" fontId="47" fillId="11" borderId="176" xfId="13" applyNumberFormat="1" applyFont="1" applyFill="1" applyBorder="1" applyAlignment="1">
      <alignment horizontal="center" vertical="center"/>
    </xf>
    <xf numFmtId="3" fontId="47" fillId="11" borderId="158" xfId="13" applyNumberFormat="1" applyFont="1" applyFill="1" applyBorder="1" applyAlignment="1">
      <alignment horizontal="center" vertical="center"/>
    </xf>
    <xf numFmtId="0" fontId="47" fillId="2" borderId="197" xfId="12" applyFont="1" applyFill="1" applyBorder="1" applyAlignment="1">
      <alignment horizontal="right" vertical="center" wrapText="1"/>
    </xf>
    <xf numFmtId="3" fontId="36" fillId="2" borderId="151" xfId="0" applyNumberFormat="1" applyFont="1" applyFill="1" applyBorder="1" applyAlignment="1">
      <alignment horizontal="center" vertical="center"/>
    </xf>
    <xf numFmtId="3" fontId="36" fillId="2" borderId="203" xfId="0" applyNumberFormat="1" applyFont="1" applyFill="1" applyBorder="1" applyAlignment="1">
      <alignment horizontal="right" vertical="center"/>
    </xf>
    <xf numFmtId="3" fontId="36" fillId="11" borderId="133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36" fillId="2" borderId="177" xfId="0" applyNumberFormat="1" applyFont="1" applyFill="1" applyBorder="1" applyAlignment="1">
      <alignment horizontal="center" vertical="center"/>
    </xf>
    <xf numFmtId="3" fontId="36" fillId="2" borderId="158" xfId="0" applyNumberFormat="1" applyFont="1" applyFill="1" applyBorder="1" applyAlignment="1">
      <alignment horizontal="center" vertical="center"/>
    </xf>
    <xf numFmtId="3" fontId="36" fillId="11" borderId="176" xfId="0" applyNumberFormat="1" applyFont="1" applyFill="1" applyBorder="1" applyAlignment="1">
      <alignment horizontal="center" vertical="center"/>
    </xf>
    <xf numFmtId="3" fontId="36" fillId="11" borderId="158" xfId="0" applyNumberFormat="1" applyFont="1" applyFill="1" applyBorder="1" applyAlignment="1">
      <alignment horizontal="center" vertical="center"/>
    </xf>
    <xf numFmtId="3" fontId="36" fillId="2" borderId="203" xfId="0" applyNumberFormat="1" applyFont="1" applyFill="1" applyBorder="1" applyAlignment="1">
      <alignment horizontal="left" vertical="center"/>
    </xf>
    <xf numFmtId="3" fontId="36" fillId="11" borderId="133" xfId="0" applyNumberFormat="1" applyFont="1" applyFill="1" applyBorder="1" applyAlignment="1">
      <alignment horizontal="left" vertical="center"/>
    </xf>
    <xf numFmtId="3" fontId="36" fillId="2" borderId="114" xfId="0" applyNumberFormat="1" applyFont="1" applyFill="1" applyBorder="1" applyAlignment="1">
      <alignment horizontal="center" vertical="center"/>
    </xf>
    <xf numFmtId="3" fontId="36" fillId="2" borderId="145" xfId="0" applyNumberFormat="1" applyFont="1" applyFill="1" applyBorder="1" applyAlignment="1">
      <alignment horizontal="center" vertical="center"/>
    </xf>
    <xf numFmtId="3" fontId="36" fillId="2" borderId="122" xfId="0" applyNumberFormat="1" applyFont="1" applyFill="1" applyBorder="1" applyAlignment="1">
      <alignment horizontal="center" vertical="center"/>
    </xf>
    <xf numFmtId="3" fontId="36" fillId="2" borderId="102" xfId="0" applyNumberFormat="1" applyFont="1" applyFill="1" applyBorder="1" applyAlignment="1">
      <alignment horizontal="center" vertical="center"/>
    </xf>
    <xf numFmtId="3" fontId="36" fillId="2" borderId="133" xfId="0" applyNumberFormat="1" applyFont="1" applyFill="1" applyBorder="1" applyAlignment="1">
      <alignment horizontal="center" vertical="center"/>
    </xf>
    <xf numFmtId="3" fontId="36" fillId="2" borderId="108" xfId="0" applyNumberFormat="1" applyFont="1" applyFill="1" applyBorder="1" applyAlignment="1">
      <alignment horizontal="center" vertical="center"/>
    </xf>
    <xf numFmtId="3" fontId="36" fillId="2" borderId="125" xfId="0" applyNumberFormat="1" applyFont="1" applyFill="1" applyBorder="1" applyAlignment="1">
      <alignment horizontal="center" vertical="center"/>
    </xf>
    <xf numFmtId="0" fontId="0" fillId="0" borderId="163" xfId="0" applyBorder="1"/>
    <xf numFmtId="3" fontId="7" fillId="2" borderId="201" xfId="0" applyNumberFormat="1" applyFont="1" applyFill="1" applyBorder="1" applyAlignment="1">
      <alignment horizontal="center" vertical="center" wrapText="1"/>
    </xf>
    <xf numFmtId="0" fontId="47" fillId="2" borderId="205" xfId="32" applyFont="1" applyFill="1" applyBorder="1" applyAlignment="1">
      <alignment horizontal="center" vertical="center" wrapText="1"/>
    </xf>
    <xf numFmtId="0" fontId="47" fillId="2" borderId="197" xfId="32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3" fontId="7" fillId="2" borderId="115" xfId="0" applyNumberFormat="1" applyFont="1" applyFill="1" applyBorder="1" applyAlignment="1">
      <alignment horizontal="center" vertical="top" wrapText="1"/>
    </xf>
    <xf numFmtId="3" fontId="7" fillId="2" borderId="195" xfId="0" applyNumberFormat="1" applyFont="1" applyFill="1" applyBorder="1" applyAlignment="1">
      <alignment horizontal="center" vertical="top" wrapText="1"/>
    </xf>
    <xf numFmtId="0" fontId="63" fillId="11" borderId="0" xfId="0" applyFont="1" applyFill="1" applyBorder="1" applyAlignment="1">
      <alignment horizontal="center" vertical="top" wrapText="1"/>
    </xf>
    <xf numFmtId="3" fontId="7" fillId="2" borderId="210" xfId="0" applyNumberFormat="1" applyFont="1" applyFill="1" applyBorder="1" applyAlignment="1">
      <alignment horizontal="center" vertical="center" wrapText="1"/>
    </xf>
    <xf numFmtId="3" fontId="7" fillId="11" borderId="163" xfId="0" applyNumberFormat="1" applyFont="1" applyFill="1" applyBorder="1" applyAlignment="1">
      <alignment horizontal="center" vertical="center" wrapText="1"/>
    </xf>
    <xf numFmtId="0" fontId="63" fillId="2" borderId="185" xfId="0" applyFont="1" applyFill="1" applyBorder="1" applyAlignment="1">
      <alignment horizontal="center" vertical="center" wrapText="1"/>
    </xf>
    <xf numFmtId="3" fontId="47" fillId="2" borderId="194" xfId="32" applyNumberFormat="1" applyFont="1" applyFill="1" applyBorder="1" applyAlignment="1">
      <alignment horizontal="center" vertical="center" wrapText="1"/>
    </xf>
    <xf numFmtId="3" fontId="7" fillId="2" borderId="210" xfId="0" applyNumberFormat="1" applyFont="1" applyFill="1" applyBorder="1" applyAlignment="1">
      <alignment horizontal="right" vertical="center" wrapText="1"/>
    </xf>
    <xf numFmtId="0" fontId="63" fillId="2" borderId="0" xfId="0" applyFont="1" applyFill="1" applyBorder="1" applyAlignment="1">
      <alignment horizontal="center" vertical="top" wrapText="1"/>
    </xf>
    <xf numFmtId="0" fontId="63" fillId="2" borderId="163" xfId="0" applyFont="1" applyFill="1" applyBorder="1" applyAlignment="1">
      <alignment horizontal="left" vertical="center"/>
    </xf>
    <xf numFmtId="0" fontId="63" fillId="11" borderId="163" xfId="0" applyFont="1" applyFill="1" applyBorder="1" applyAlignment="1">
      <alignment horizontal="left" vertical="center"/>
    </xf>
    <xf numFmtId="0" fontId="3" fillId="2" borderId="163" xfId="0" applyFont="1" applyFill="1" applyBorder="1" applyAlignment="1">
      <alignment horizontal="right" vertical="center" wrapText="1"/>
    </xf>
    <xf numFmtId="3" fontId="36" fillId="11" borderId="151" xfId="0" applyNumberFormat="1" applyFont="1" applyFill="1" applyBorder="1" applyAlignment="1">
      <alignment horizontal="right" vertical="center"/>
    </xf>
    <xf numFmtId="0" fontId="7" fillId="11" borderId="163" xfId="0" applyFont="1" applyFill="1" applyBorder="1" applyAlignment="1">
      <alignment horizontal="right" vertical="center" wrapText="1"/>
    </xf>
    <xf numFmtId="0" fontId="63" fillId="2" borderId="104" xfId="0" applyFont="1" applyFill="1" applyBorder="1" applyAlignment="1">
      <alignment horizontal="left" vertical="center"/>
    </xf>
    <xf numFmtId="0" fontId="63" fillId="2" borderId="151" xfId="0" applyFont="1" applyFill="1" applyBorder="1" applyAlignment="1">
      <alignment horizontal="left" vertical="center" wrapText="1"/>
    </xf>
    <xf numFmtId="0" fontId="61" fillId="11" borderId="163" xfId="0" applyFont="1" applyFill="1" applyBorder="1" applyAlignment="1">
      <alignment horizontal="left" vertical="center"/>
    </xf>
    <xf numFmtId="0" fontId="36" fillId="11" borderId="151" xfId="0" applyFont="1" applyFill="1" applyBorder="1" applyAlignment="1">
      <alignment horizontal="right" vertical="center"/>
    </xf>
    <xf numFmtId="0" fontId="36" fillId="2" borderId="151" xfId="0" applyFont="1" applyFill="1" applyBorder="1" applyAlignment="1">
      <alignment horizontal="right" vertical="center"/>
    </xf>
    <xf numFmtId="0" fontId="36" fillId="2" borderId="125" xfId="0" applyFont="1" applyFill="1" applyBorder="1" applyAlignment="1">
      <alignment horizontal="right" vertical="center"/>
    </xf>
    <xf numFmtId="0" fontId="36" fillId="2" borderId="163" xfId="0" applyFont="1" applyFill="1" applyBorder="1" applyAlignment="1">
      <alignment horizontal="right" vertical="center"/>
    </xf>
    <xf numFmtId="0" fontId="61" fillId="2" borderId="125" xfId="0" applyFont="1" applyFill="1" applyBorder="1" applyAlignment="1">
      <alignment horizontal="left" vertical="center"/>
    </xf>
    <xf numFmtId="0" fontId="7" fillId="2" borderId="151" xfId="0" applyFont="1" applyFill="1" applyBorder="1" applyAlignment="1">
      <alignment horizontal="right" vertical="center"/>
    </xf>
    <xf numFmtId="0" fontId="63" fillId="2" borderId="10" xfId="0" applyFont="1" applyFill="1" applyBorder="1" applyAlignment="1">
      <alignment horizontal="left" vertical="center"/>
    </xf>
    <xf numFmtId="0" fontId="63" fillId="2" borderId="10" xfId="0" applyFont="1" applyFill="1" applyBorder="1" applyAlignment="1">
      <alignment horizontal="left" vertical="center" wrapText="1"/>
    </xf>
    <xf numFmtId="0" fontId="7" fillId="2" borderId="151" xfId="0" applyFont="1" applyFill="1" applyBorder="1" applyAlignment="1">
      <alignment horizontal="right" vertical="center" wrapText="1"/>
    </xf>
    <xf numFmtId="0" fontId="3" fillId="11" borderId="163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3" fillId="2" borderId="151" xfId="0" applyFont="1" applyFill="1" applyBorder="1" applyAlignment="1" applyProtection="1">
      <alignment horizontal="left" vertical="center" wrapText="1"/>
      <protection locked="0"/>
    </xf>
    <xf numFmtId="0" fontId="63" fillId="2" borderId="0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36" fillId="2" borderId="184" xfId="0" applyFont="1" applyFill="1" applyBorder="1" applyAlignment="1">
      <alignment horizontal="right" vertical="center"/>
    </xf>
    <xf numFmtId="0" fontId="3" fillId="11" borderId="163" xfId="0" applyFont="1" applyFill="1" applyBorder="1" applyAlignment="1">
      <alignment horizontal="right" vertical="center"/>
    </xf>
    <xf numFmtId="0" fontId="7" fillId="2" borderId="177" xfId="0" applyFont="1" applyFill="1" applyBorder="1" applyAlignment="1">
      <alignment horizontal="right" vertical="center" wrapText="1"/>
    </xf>
    <xf numFmtId="0" fontId="7" fillId="2" borderId="125" xfId="0" applyFont="1" applyFill="1" applyBorder="1" applyAlignment="1">
      <alignment horizontal="right" vertical="center" wrapText="1"/>
    </xf>
    <xf numFmtId="0" fontId="7" fillId="11" borderId="156" xfId="0" applyFont="1" applyFill="1" applyBorder="1" applyAlignment="1">
      <alignment horizontal="right" vertical="center" wrapText="1"/>
    </xf>
    <xf numFmtId="0" fontId="61" fillId="2" borderId="177" xfId="0" applyFont="1" applyFill="1" applyBorder="1" applyAlignment="1">
      <alignment horizontal="left"/>
    </xf>
    <xf numFmtId="0" fontId="7" fillId="2" borderId="163" xfId="0" applyFont="1" applyFill="1" applyBorder="1" applyAlignment="1">
      <alignment horizontal="right" vertical="center"/>
    </xf>
    <xf numFmtId="3" fontId="7" fillId="2" borderId="209" xfId="0" applyNumberFormat="1" applyFont="1" applyFill="1" applyBorder="1" applyAlignment="1">
      <alignment horizontal="center" vertical="center" wrapText="1"/>
    </xf>
    <xf numFmtId="3" fontId="7" fillId="2" borderId="197" xfId="0" applyNumberFormat="1" applyFont="1" applyFill="1" applyBorder="1" applyAlignment="1">
      <alignment horizontal="center" vertical="center" wrapText="1"/>
    </xf>
    <xf numFmtId="3" fontId="7" fillId="11" borderId="163" xfId="0" applyNumberFormat="1" applyFont="1" applyFill="1" applyBorder="1" applyAlignment="1">
      <alignment horizontal="center" vertical="center" wrapText="1"/>
    </xf>
    <xf numFmtId="0" fontId="61" fillId="2" borderId="0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right" vertical="center"/>
    </xf>
    <xf numFmtId="0" fontId="0" fillId="11" borderId="137" xfId="0" applyFill="1" applyBorder="1"/>
    <xf numFmtId="0" fontId="36" fillId="2" borderId="9" xfId="0" applyFont="1" applyFill="1" applyBorder="1" applyAlignment="1">
      <alignment horizontal="right" vertical="center"/>
    </xf>
    <xf numFmtId="0" fontId="36" fillId="2" borderId="108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horizontal="center" vertical="center"/>
    </xf>
    <xf numFmtId="0" fontId="60" fillId="2" borderId="0" xfId="10" applyFont="1" applyFill="1" applyBorder="1" applyAlignment="1">
      <alignment horizontal="left" vertical="center"/>
    </xf>
    <xf numFmtId="0" fontId="47" fillId="2" borderId="0" xfId="12" applyFont="1" applyFill="1" applyBorder="1" applyAlignment="1">
      <alignment horizontal="right" vertical="center"/>
    </xf>
    <xf numFmtId="0" fontId="47" fillId="2" borderId="159" xfId="12" applyFont="1" applyFill="1" applyBorder="1" applyAlignment="1">
      <alignment horizontal="right" vertical="center"/>
    </xf>
    <xf numFmtId="0" fontId="60" fillId="2" borderId="169" xfId="12" applyFont="1" applyFill="1" applyBorder="1" applyAlignment="1">
      <alignment horizontal="left" vertical="center"/>
    </xf>
    <xf numFmtId="0" fontId="60" fillId="2" borderId="0" xfId="12" applyFont="1" applyFill="1" applyBorder="1" applyAlignment="1">
      <alignment horizontal="left" vertical="center"/>
    </xf>
    <xf numFmtId="0" fontId="60" fillId="2" borderId="0" xfId="12" applyFont="1" applyFill="1" applyBorder="1" applyAlignment="1">
      <alignment horizontal="left" vertical="center" wrapText="1"/>
    </xf>
    <xf numFmtId="0" fontId="60" fillId="2" borderId="159" xfId="12" applyFont="1" applyFill="1" applyBorder="1" applyAlignment="1">
      <alignment horizontal="left" vertical="center"/>
    </xf>
    <xf numFmtId="0" fontId="61" fillId="2" borderId="159" xfId="0" applyFont="1" applyFill="1" applyBorder="1" applyAlignment="1">
      <alignment horizontal="left" vertical="center"/>
    </xf>
    <xf numFmtId="3" fontId="47" fillId="2" borderId="177" xfId="13" applyNumberFormat="1" applyFont="1" applyFill="1" applyBorder="1" applyAlignment="1">
      <alignment horizontal="center" vertical="center"/>
    </xf>
    <xf numFmtId="3" fontId="47" fillId="2" borderId="197" xfId="13" applyNumberFormat="1" applyFont="1" applyFill="1" applyBorder="1" applyAlignment="1">
      <alignment horizontal="center" vertical="center"/>
    </xf>
    <xf numFmtId="3" fontId="36" fillId="2" borderId="197" xfId="0" applyNumberFormat="1" applyFont="1" applyFill="1" applyBorder="1" applyAlignment="1">
      <alignment horizontal="center" vertical="center"/>
    </xf>
    <xf numFmtId="3" fontId="36" fillId="2" borderId="0" xfId="0" applyNumberFormat="1" applyFont="1" applyFill="1" applyBorder="1" applyAlignment="1">
      <alignment horizontal="center" vertical="center"/>
    </xf>
    <xf numFmtId="3" fontId="7" fillId="2" borderId="115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7" fillId="11" borderId="163" xfId="0" applyFont="1" applyFill="1" applyBorder="1" applyAlignment="1">
      <alignment horizontal="right" vertical="center"/>
    </xf>
    <xf numFmtId="0" fontId="63" fillId="2" borderId="163" xfId="0" applyFont="1" applyFill="1" applyBorder="1" applyAlignment="1">
      <alignment horizontal="left" vertical="center"/>
    </xf>
    <xf numFmtId="0" fontId="7" fillId="11" borderId="72" xfId="0" applyFont="1" applyFill="1" applyBorder="1" applyAlignment="1">
      <alignment horizontal="center" vertical="center" wrapText="1"/>
    </xf>
    <xf numFmtId="0" fontId="7" fillId="11" borderId="154" xfId="0" applyFont="1" applyFill="1" applyBorder="1" applyAlignment="1">
      <alignment horizontal="center" vertical="center" wrapText="1"/>
    </xf>
    <xf numFmtId="0" fontId="7" fillId="11" borderId="87" xfId="0" applyFont="1" applyFill="1" applyBorder="1" applyAlignment="1">
      <alignment horizontal="center" vertical="center" wrapText="1"/>
    </xf>
    <xf numFmtId="0" fontId="7" fillId="11" borderId="69" xfId="0" applyFont="1" applyFill="1" applyBorder="1" applyAlignment="1">
      <alignment horizontal="center" vertical="center" wrapText="1"/>
    </xf>
    <xf numFmtId="0" fontId="7" fillId="11" borderId="162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 wrapText="1"/>
    </xf>
    <xf numFmtId="0" fontId="7" fillId="11" borderId="162" xfId="0" applyFont="1" applyFill="1" applyBorder="1" applyAlignment="1">
      <alignment horizontal="center" vertical="center" wrapText="1"/>
    </xf>
    <xf numFmtId="0" fontId="7" fillId="11" borderId="0" xfId="0" applyFont="1" applyFill="1" applyBorder="1" applyAlignment="1">
      <alignment horizontal="center" vertical="center"/>
    </xf>
    <xf numFmtId="0" fontId="7" fillId="11" borderId="163" xfId="0" applyFont="1" applyFill="1" applyBorder="1" applyAlignment="1">
      <alignment horizontal="right" vertical="center" wrapText="1"/>
    </xf>
    <xf numFmtId="0" fontId="7" fillId="11" borderId="88" xfId="0" applyFont="1" applyFill="1" applyBorder="1" applyAlignment="1">
      <alignment horizontal="center" vertical="center" wrapText="1" readingOrder="2"/>
    </xf>
    <xf numFmtId="0" fontId="63" fillId="2" borderId="151" xfId="0" applyFont="1" applyFill="1" applyBorder="1" applyAlignment="1">
      <alignment horizontal="left" vertical="center" wrapText="1"/>
    </xf>
    <xf numFmtId="0" fontId="61" fillId="11" borderId="156" xfId="0" applyFont="1" applyFill="1" applyBorder="1" applyAlignment="1">
      <alignment horizontal="center" vertical="center"/>
    </xf>
    <xf numFmtId="0" fontId="36" fillId="2" borderId="151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11" borderId="156" xfId="0" applyFont="1" applyFill="1" applyBorder="1" applyAlignment="1">
      <alignment horizontal="center" vertical="center"/>
    </xf>
    <xf numFmtId="0" fontId="7" fillId="11" borderId="164" xfId="0" applyFont="1" applyFill="1" applyBorder="1" applyAlignment="1">
      <alignment horizontal="center" vertical="center" wrapText="1"/>
    </xf>
    <xf numFmtId="0" fontId="47" fillId="2" borderId="159" xfId="12" applyFont="1" applyFill="1" applyBorder="1" applyAlignment="1">
      <alignment horizontal="right" vertical="center"/>
    </xf>
    <xf numFmtId="0" fontId="47" fillId="2" borderId="169" xfId="12" applyFont="1" applyFill="1" applyBorder="1" applyAlignment="1">
      <alignment horizontal="right" vertical="center" wrapText="1"/>
    </xf>
    <xf numFmtId="0" fontId="47" fillId="2" borderId="0" xfId="12" applyFont="1" applyFill="1" applyBorder="1" applyAlignment="1">
      <alignment horizontal="right" vertical="center" wrapText="1"/>
    </xf>
    <xf numFmtId="0" fontId="60" fillId="2" borderId="169" xfId="12" applyFont="1" applyFill="1" applyBorder="1" applyAlignment="1">
      <alignment horizontal="left" vertical="center" wrapText="1"/>
    </xf>
    <xf numFmtId="0" fontId="60" fillId="2" borderId="0" xfId="12" applyFont="1" applyFill="1" applyBorder="1" applyAlignment="1">
      <alignment horizontal="left" vertical="center" wrapText="1"/>
    </xf>
    <xf numFmtId="165" fontId="52" fillId="2" borderId="169" xfId="13" applyNumberFormat="1" applyFont="1" applyFill="1" applyBorder="1" applyAlignment="1">
      <alignment horizontal="right" vertical="center"/>
    </xf>
    <xf numFmtId="3" fontId="36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63" fillId="2" borderId="144" xfId="0" applyFont="1" applyFill="1" applyBorder="1" applyAlignment="1">
      <alignment horizontal="left" vertical="center"/>
    </xf>
    <xf numFmtId="0" fontId="7" fillId="2" borderId="102" xfId="0" applyFont="1" applyFill="1" applyBorder="1" applyAlignment="1">
      <alignment vertical="center"/>
    </xf>
    <xf numFmtId="0" fontId="63" fillId="2" borderId="140" xfId="0" applyFont="1" applyFill="1" applyBorder="1" applyAlignment="1">
      <alignment horizontal="left" vertical="center"/>
    </xf>
    <xf numFmtId="0" fontId="7" fillId="2" borderId="182" xfId="0" applyFont="1" applyFill="1" applyBorder="1" applyAlignment="1">
      <alignment vertical="center"/>
    </xf>
    <xf numFmtId="0" fontId="63" fillId="2" borderId="182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/>
    </xf>
    <xf numFmtId="0" fontId="41" fillId="2" borderId="151" xfId="0" applyFont="1" applyFill="1" applyBorder="1" applyAlignment="1">
      <alignment horizontal="right" vertical="center"/>
    </xf>
    <xf numFmtId="0" fontId="41" fillId="2" borderId="182" xfId="0" applyFont="1" applyFill="1" applyBorder="1" applyAlignment="1">
      <alignment horizontal="right" vertical="center"/>
    </xf>
    <xf numFmtId="0" fontId="63" fillId="2" borderId="177" xfId="0" applyFont="1" applyFill="1" applyBorder="1" applyAlignment="1">
      <alignment vertical="center" wrapText="1"/>
    </xf>
    <xf numFmtId="0" fontId="63" fillId="2" borderId="182" xfId="0" applyFont="1" applyFill="1" applyBorder="1" applyAlignment="1">
      <alignment vertical="center" wrapText="1"/>
    </xf>
    <xf numFmtId="0" fontId="61" fillId="2" borderId="10" xfId="0" applyFont="1" applyFill="1" applyBorder="1" applyAlignment="1">
      <alignment horizontal="left"/>
    </xf>
    <xf numFmtId="0" fontId="53" fillId="2" borderId="115" xfId="0" applyFont="1" applyFill="1" applyBorder="1" applyAlignment="1">
      <alignment vertical="center"/>
    </xf>
    <xf numFmtId="0" fontId="36" fillId="2" borderId="126" xfId="0" applyFont="1" applyFill="1" applyBorder="1" applyAlignment="1">
      <alignment horizontal="right" vertical="center"/>
    </xf>
    <xf numFmtId="0" fontId="0" fillId="2" borderId="126" xfId="0" applyFill="1" applyBorder="1" applyAlignment="1"/>
    <xf numFmtId="0" fontId="61" fillId="2" borderId="126" xfId="0" applyFont="1" applyFill="1" applyBorder="1" applyAlignment="1">
      <alignment horizontal="left" vertical="center"/>
    </xf>
    <xf numFmtId="0" fontId="63" fillId="2" borderId="9" xfId="0" applyFont="1" applyFill="1" applyBorder="1" applyAlignment="1">
      <alignment horizontal="left" vertical="center" wrapText="1"/>
    </xf>
    <xf numFmtId="0" fontId="7" fillId="2" borderId="165" xfId="0" applyFont="1" applyFill="1" applyBorder="1" applyAlignment="1">
      <alignment horizontal="right" vertical="center" wrapText="1"/>
    </xf>
    <xf numFmtId="0" fontId="63" fillId="2" borderId="146" xfId="0" applyFont="1" applyFill="1" applyBorder="1" applyAlignment="1">
      <alignment horizontal="left" vertical="center" wrapText="1"/>
    </xf>
    <xf numFmtId="0" fontId="63" fillId="2" borderId="102" xfId="0" applyFont="1" applyFill="1" applyBorder="1" applyAlignment="1">
      <alignment horizontal="left" vertical="center"/>
    </xf>
    <xf numFmtId="0" fontId="68" fillId="2" borderId="0" xfId="0" applyFont="1" applyFill="1" applyBorder="1" applyAlignment="1">
      <alignment horizontal="left" vertical="center" wrapText="1"/>
    </xf>
    <xf numFmtId="0" fontId="68" fillId="2" borderId="144" xfId="0" applyFont="1" applyFill="1" applyBorder="1" applyAlignment="1">
      <alignment horizontal="left" vertical="center" wrapText="1"/>
    </xf>
    <xf numFmtId="0" fontId="63" fillId="2" borderId="102" xfId="0" applyFont="1" applyFill="1" applyBorder="1" applyAlignment="1">
      <alignment horizontal="left" vertical="center" wrapText="1"/>
    </xf>
    <xf numFmtId="0" fontId="36" fillId="2" borderId="182" xfId="0" applyFont="1" applyFill="1" applyBorder="1" applyAlignment="1">
      <alignment horizontal="right" vertical="center"/>
    </xf>
    <xf numFmtId="0" fontId="19" fillId="2" borderId="0" xfId="0" applyFont="1" applyFill="1" applyAlignment="1">
      <alignment horizontal="left"/>
    </xf>
    <xf numFmtId="0" fontId="7" fillId="11" borderId="163" xfId="0" applyFont="1" applyFill="1" applyBorder="1" applyAlignment="1" applyProtection="1">
      <alignment horizontal="right" vertical="center" wrapText="1"/>
      <protection locked="0"/>
    </xf>
    <xf numFmtId="0" fontId="0" fillId="11" borderId="163" xfId="0" applyFill="1" applyBorder="1" applyProtection="1">
      <protection locked="0"/>
    </xf>
    <xf numFmtId="3" fontId="7" fillId="2" borderId="127" xfId="0" applyNumberFormat="1" applyFont="1" applyFill="1" applyBorder="1" applyAlignment="1" applyProtection="1">
      <alignment horizontal="center" wrapText="1"/>
      <protection locked="0"/>
    </xf>
    <xf numFmtId="3" fontId="7" fillId="2" borderId="9" xfId="0" applyNumberFormat="1" applyFont="1" applyFill="1" applyBorder="1" applyAlignment="1" applyProtection="1">
      <alignment horizontal="left" vertical="center"/>
      <protection locked="0"/>
    </xf>
    <xf numFmtId="3" fontId="7" fillId="2" borderId="9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7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77" xfId="0" applyFont="1" applyFill="1" applyBorder="1" applyAlignment="1" applyProtection="1">
      <alignment horizontal="right" vertical="center" wrapText="1"/>
      <protection locked="0"/>
    </xf>
    <xf numFmtId="3" fontId="7" fillId="2" borderId="115" xfId="0" applyNumberFormat="1" applyFont="1" applyFill="1" applyBorder="1" applyAlignment="1" applyProtection="1">
      <alignment horizontal="left" vertical="center" wrapText="1"/>
      <protection locked="0"/>
    </xf>
    <xf numFmtId="3" fontId="7" fillId="2" borderId="115" xfId="0" applyNumberFormat="1" applyFont="1" applyFill="1" applyBorder="1" applyAlignment="1" applyProtection="1">
      <alignment horizontal="center" vertical="top" wrapText="1"/>
      <protection locked="0"/>
    </xf>
    <xf numFmtId="3" fontId="3" fillId="11" borderId="94" xfId="0" applyNumberFormat="1" applyFont="1" applyFill="1" applyBorder="1" applyAlignment="1" applyProtection="1">
      <alignment horizontal="left" vertical="center" wrapText="1"/>
      <protection locked="0"/>
    </xf>
    <xf numFmtId="0" fontId="63" fillId="2" borderId="184" xfId="0" applyFont="1" applyFill="1" applyBorder="1" applyAlignment="1">
      <alignment horizontal="left" vertical="top" wrapText="1"/>
    </xf>
    <xf numFmtId="0" fontId="63" fillId="2" borderId="184" xfId="0" applyFont="1" applyFill="1" applyBorder="1" applyAlignment="1">
      <alignment vertical="top"/>
    </xf>
    <xf numFmtId="0" fontId="63" fillId="2" borderId="206" xfId="0" applyFont="1" applyFill="1" applyBorder="1" applyAlignment="1">
      <alignment vertical="top" wrapText="1"/>
    </xf>
    <xf numFmtId="3" fontId="7" fillId="2" borderId="177" xfId="0" applyNumberFormat="1" applyFont="1" applyFill="1" applyBorder="1" applyAlignment="1">
      <alignment horizontal="center" vertical="top" wrapText="1"/>
    </xf>
    <xf numFmtId="3" fontId="7" fillId="2" borderId="177" xfId="0" applyNumberFormat="1" applyFont="1" applyFill="1" applyBorder="1" applyAlignment="1">
      <alignment horizontal="right" vertical="center" wrapText="1"/>
    </xf>
    <xf numFmtId="3" fontId="7" fillId="2" borderId="195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0" fontId="7" fillId="2" borderId="203" xfId="0" applyFont="1" applyFill="1" applyBorder="1" applyAlignment="1">
      <alignment horizontal="right" vertical="center" wrapText="1"/>
    </xf>
    <xf numFmtId="3" fontId="7" fillId="2" borderId="197" xfId="0" applyNumberFormat="1" applyFont="1" applyFill="1" applyBorder="1" applyAlignment="1">
      <alignment horizontal="right" vertical="center" wrapText="1"/>
    </xf>
    <xf numFmtId="0" fontId="63" fillId="2" borderId="156" xfId="0" applyFont="1" applyFill="1" applyBorder="1" applyAlignment="1">
      <alignment horizontal="center" vertical="center" wrapText="1"/>
    </xf>
    <xf numFmtId="0" fontId="63" fillId="2" borderId="200" xfId="0" applyFont="1" applyFill="1" applyBorder="1" applyAlignment="1">
      <alignment horizontal="left" vertical="center" wrapText="1"/>
    </xf>
    <xf numFmtId="0" fontId="63" fillId="2" borderId="195" xfId="0" applyFont="1" applyFill="1" applyBorder="1" applyAlignment="1">
      <alignment horizontal="left" vertical="center" wrapText="1"/>
    </xf>
    <xf numFmtId="0" fontId="63" fillId="2" borderId="184" xfId="0" applyFont="1" applyFill="1" applyBorder="1" applyAlignment="1">
      <alignment horizontal="left" vertical="center" wrapText="1"/>
    </xf>
    <xf numFmtId="0" fontId="63" fillId="2" borderId="195" xfId="0" applyFont="1" applyFill="1" applyBorder="1" applyAlignment="1">
      <alignment horizontal="left" vertical="top" wrapText="1"/>
    </xf>
    <xf numFmtId="0" fontId="63" fillId="2" borderId="197" xfId="0" applyFont="1" applyFill="1" applyBorder="1" applyAlignment="1">
      <alignment horizontal="left" vertical="center" wrapText="1"/>
    </xf>
    <xf numFmtId="0" fontId="63" fillId="2" borderId="184" xfId="0" applyFont="1" applyFill="1" applyBorder="1" applyAlignment="1">
      <alignment horizontal="left" vertical="top"/>
    </xf>
    <xf numFmtId="3" fontId="7" fillId="2" borderId="210" xfId="0" applyNumberFormat="1" applyFont="1" applyFill="1" applyBorder="1" applyAlignment="1">
      <alignment horizontal="left" vertical="center" wrapText="1"/>
    </xf>
    <xf numFmtId="0" fontId="63" fillId="2" borderId="177" xfId="0" applyFont="1" applyFill="1" applyBorder="1" applyAlignment="1">
      <alignment horizontal="left" vertical="center" wrapText="1"/>
    </xf>
    <xf numFmtId="0" fontId="61" fillId="2" borderId="195" xfId="0" applyFont="1" applyFill="1" applyBorder="1" applyAlignment="1">
      <alignment horizontal="left" vertical="top" wrapText="1"/>
    </xf>
    <xf numFmtId="0" fontId="61" fillId="2" borderId="195" xfId="0" applyFont="1" applyFill="1" applyBorder="1" applyAlignment="1">
      <alignment horizontal="left" wrapText="1"/>
    </xf>
    <xf numFmtId="0" fontId="63" fillId="2" borderId="177" xfId="0" applyFont="1" applyFill="1" applyBorder="1" applyAlignment="1">
      <alignment horizontal="left" vertical="top"/>
    </xf>
    <xf numFmtId="0" fontId="63" fillId="11" borderId="163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vertical="center" wrapText="1"/>
    </xf>
    <xf numFmtId="0" fontId="36" fillId="2" borderId="177" xfId="0" applyFont="1" applyFill="1" applyBorder="1" applyAlignment="1">
      <alignment horizontal="right" vertical="center"/>
    </xf>
    <xf numFmtId="3" fontId="36" fillId="2" borderId="178" xfId="0" applyNumberFormat="1" applyFont="1" applyFill="1" applyBorder="1" applyAlignment="1">
      <alignment horizontal="right" vertical="center"/>
    </xf>
    <xf numFmtId="3" fontId="36" fillId="2" borderId="197" xfId="0" applyNumberFormat="1" applyFont="1" applyFill="1" applyBorder="1" applyAlignment="1">
      <alignment horizontal="right" vertical="center"/>
    </xf>
    <xf numFmtId="0" fontId="36" fillId="11" borderId="200" xfId="0" applyFont="1" applyFill="1" applyBorder="1" applyAlignment="1">
      <alignment horizontal="right" vertical="center"/>
    </xf>
    <xf numFmtId="3" fontId="36" fillId="11" borderId="200" xfId="0" applyNumberFormat="1" applyFont="1" applyFill="1" applyBorder="1" applyAlignment="1">
      <alignment horizontal="right" vertical="center"/>
    </xf>
    <xf numFmtId="0" fontId="36" fillId="2" borderId="169" xfId="0" applyFont="1" applyFill="1" applyBorder="1" applyAlignment="1">
      <alignment horizontal="center" vertical="center"/>
    </xf>
    <xf numFmtId="0" fontId="36" fillId="2" borderId="159" xfId="0" applyFont="1" applyFill="1" applyBorder="1" applyAlignment="1">
      <alignment horizontal="center" vertical="center"/>
    </xf>
    <xf numFmtId="0" fontId="61" fillId="2" borderId="167" xfId="0" applyFont="1" applyFill="1" applyBorder="1" applyAlignment="1">
      <alignment horizontal="left"/>
    </xf>
    <xf numFmtId="0" fontId="61" fillId="2" borderId="151" xfId="0" applyFont="1" applyFill="1" applyBorder="1" applyAlignment="1">
      <alignment horizontal="left"/>
    </xf>
    <xf numFmtId="0" fontId="61" fillId="2" borderId="182" xfId="0" applyFont="1" applyFill="1" applyBorder="1" applyAlignment="1">
      <alignment horizontal="left" vertical="center"/>
    </xf>
    <xf numFmtId="3" fontId="47" fillId="11" borderId="200" xfId="11" applyNumberFormat="1" applyFont="1" applyFill="1" applyBorder="1" applyAlignment="1">
      <alignment horizontal="right" vertical="center"/>
    </xf>
    <xf numFmtId="0" fontId="61" fillId="11" borderId="200" xfId="0" applyFont="1" applyFill="1" applyBorder="1" applyAlignment="1">
      <alignment horizontal="left" vertical="center"/>
    </xf>
    <xf numFmtId="3" fontId="47" fillId="11" borderId="197" xfId="11" applyNumberFormat="1" applyFont="1" applyFill="1" applyBorder="1" applyAlignment="1">
      <alignment horizontal="right" vertical="center"/>
    </xf>
    <xf numFmtId="0" fontId="61" fillId="11" borderId="209" xfId="0" applyFont="1" applyFill="1" applyBorder="1" applyAlignment="1">
      <alignment horizontal="left" vertical="center"/>
    </xf>
    <xf numFmtId="3" fontId="47" fillId="11" borderId="209" xfId="11" applyNumberFormat="1" applyFont="1" applyFill="1" applyBorder="1" applyAlignment="1">
      <alignment horizontal="right" vertical="center"/>
    </xf>
    <xf numFmtId="0" fontId="61" fillId="11" borderId="204" xfId="0" applyFont="1" applyFill="1" applyBorder="1" applyAlignment="1">
      <alignment horizontal="left" vertical="center"/>
    </xf>
    <xf numFmtId="0" fontId="61" fillId="2" borderId="176" xfId="0" applyFont="1" applyFill="1" applyBorder="1" applyAlignment="1">
      <alignment horizontal="left" vertical="center"/>
    </xf>
    <xf numFmtId="3" fontId="47" fillId="2" borderId="177" xfId="12" applyNumberFormat="1" applyFont="1" applyFill="1" applyBorder="1" applyAlignment="1">
      <alignment horizontal="center" vertical="center"/>
    </xf>
    <xf numFmtId="165" fontId="47" fillId="2" borderId="177" xfId="12" applyNumberFormat="1" applyFont="1" applyFill="1" applyBorder="1" applyAlignment="1">
      <alignment horizontal="center" vertical="center"/>
    </xf>
    <xf numFmtId="165" fontId="47" fillId="2" borderId="151" xfId="12" applyNumberFormat="1" applyFont="1" applyFill="1" applyBorder="1" applyAlignment="1">
      <alignment horizontal="center" vertical="center"/>
    </xf>
    <xf numFmtId="3" fontId="47" fillId="2" borderId="181" xfId="12" applyNumberFormat="1" applyFont="1" applyFill="1" applyBorder="1" applyAlignment="1">
      <alignment horizontal="center" vertical="center"/>
    </xf>
    <xf numFmtId="0" fontId="0" fillId="2" borderId="181" xfId="0" applyFill="1" applyBorder="1"/>
    <xf numFmtId="0" fontId="60" fillId="2" borderId="181" xfId="12" applyFont="1" applyFill="1" applyBorder="1" applyAlignment="1">
      <alignment horizontal="left" vertical="center"/>
    </xf>
    <xf numFmtId="3" fontId="47" fillId="2" borderId="159" xfId="12" applyNumberFormat="1" applyFont="1" applyFill="1" applyBorder="1" applyAlignment="1">
      <alignment horizontal="center" vertical="center"/>
    </xf>
    <xf numFmtId="3" fontId="47" fillId="2" borderId="192" xfId="12" applyNumberFormat="1" applyFont="1" applyFill="1" applyBorder="1" applyAlignment="1">
      <alignment horizontal="center" vertical="center"/>
    </xf>
    <xf numFmtId="165" fontId="47" fillId="2" borderId="158" xfId="12" applyNumberFormat="1" applyFont="1" applyFill="1" applyBorder="1" applyAlignment="1">
      <alignment horizontal="center" vertical="center"/>
    </xf>
    <xf numFmtId="3" fontId="47" fillId="2" borderId="0" xfId="12" applyNumberFormat="1" applyFont="1" applyFill="1" applyBorder="1" applyAlignment="1">
      <alignment horizontal="center" vertical="center" wrapText="1"/>
    </xf>
    <xf numFmtId="3" fontId="47" fillId="2" borderId="176" xfId="12" applyNumberFormat="1" applyFont="1" applyFill="1" applyBorder="1" applyAlignment="1">
      <alignment horizontal="center" vertical="center" wrapText="1"/>
    </xf>
    <xf numFmtId="3" fontId="47" fillId="2" borderId="158" xfId="12" applyNumberFormat="1" applyFont="1" applyFill="1" applyBorder="1" applyAlignment="1">
      <alignment horizontal="center" vertical="center" wrapText="1"/>
    </xf>
    <xf numFmtId="165" fontId="52" fillId="2" borderId="197" xfId="13" applyNumberFormat="1" applyFont="1" applyFill="1" applyBorder="1" applyAlignment="1">
      <alignment horizontal="right" vertical="center"/>
    </xf>
    <xf numFmtId="165" fontId="52" fillId="2" borderId="197" xfId="13" applyNumberFormat="1" applyFont="1" applyFill="1" applyBorder="1" applyAlignment="1">
      <alignment horizontal="center" vertical="center"/>
    </xf>
    <xf numFmtId="0" fontId="60" fillId="2" borderId="197" xfId="12" applyFont="1" applyFill="1" applyBorder="1" applyAlignment="1">
      <alignment horizontal="left" vertical="center" wrapText="1"/>
    </xf>
    <xf numFmtId="3" fontId="47" fillId="2" borderId="197" xfId="12" applyNumberFormat="1" applyFont="1" applyFill="1" applyBorder="1" applyAlignment="1">
      <alignment horizontal="center" vertical="center" wrapText="1"/>
    </xf>
    <xf numFmtId="3" fontId="47" fillId="2" borderId="211" xfId="13" applyNumberFormat="1" applyFont="1" applyFill="1" applyBorder="1" applyAlignment="1">
      <alignment horizontal="center" vertical="center"/>
    </xf>
    <xf numFmtId="0" fontId="47" fillId="2" borderId="211" xfId="12" applyFont="1" applyFill="1" applyBorder="1" applyAlignment="1">
      <alignment horizontal="right" vertical="center" wrapText="1"/>
    </xf>
    <xf numFmtId="3" fontId="47" fillId="2" borderId="169" xfId="13" applyNumberFormat="1" applyFont="1" applyFill="1" applyBorder="1" applyAlignment="1">
      <alignment horizontal="left" vertical="center"/>
    </xf>
    <xf numFmtId="3" fontId="47" fillId="2" borderId="151" xfId="13" applyNumberFormat="1" applyFont="1" applyFill="1" applyBorder="1" applyAlignment="1">
      <alignment horizontal="center" vertical="center"/>
    </xf>
    <xf numFmtId="3" fontId="47" fillId="2" borderId="125" xfId="13" applyNumberFormat="1" applyFont="1" applyFill="1" applyBorder="1" applyAlignment="1">
      <alignment horizontal="center" vertical="center"/>
    </xf>
    <xf numFmtId="0" fontId="47" fillId="2" borderId="115" xfId="12" applyFont="1" applyFill="1" applyBorder="1" applyAlignment="1">
      <alignment horizontal="right" vertical="center" wrapText="1"/>
    </xf>
    <xf numFmtId="3" fontId="36" fillId="2" borderId="115" xfId="0" applyNumberFormat="1" applyFont="1" applyFill="1" applyBorder="1" applyAlignment="1">
      <alignment horizontal="center" vertical="center"/>
    </xf>
    <xf numFmtId="0" fontId="60" fillId="2" borderId="115" xfId="11" applyFont="1" applyFill="1" applyBorder="1" applyAlignment="1">
      <alignment horizontal="left" vertical="center" wrapText="1"/>
    </xf>
    <xf numFmtId="0" fontId="60" fillId="2" borderId="163" xfId="11" applyFont="1" applyFill="1" applyBorder="1" applyAlignment="1">
      <alignment horizontal="left" vertical="center" wrapText="1"/>
    </xf>
    <xf numFmtId="3" fontId="36" fillId="2" borderId="10" xfId="0" applyNumberFormat="1" applyFont="1" applyFill="1" applyBorder="1" applyAlignment="1">
      <alignment horizontal="center" vertical="center"/>
    </xf>
    <xf numFmtId="0" fontId="47" fillId="2" borderId="102" xfId="12" applyFont="1" applyFill="1" applyBorder="1" applyAlignment="1">
      <alignment horizontal="right" vertical="center" readingOrder="1"/>
    </xf>
    <xf numFmtId="3" fontId="36" fillId="2" borderId="176" xfId="0" applyNumberFormat="1" applyFont="1" applyFill="1" applyBorder="1" applyAlignment="1">
      <alignment horizontal="center" vertical="center"/>
    </xf>
    <xf numFmtId="3" fontId="36" fillId="2" borderId="197" xfId="0" applyNumberFormat="1" applyFont="1" applyFill="1" applyBorder="1" applyAlignment="1">
      <alignment horizontal="left" vertical="center"/>
    </xf>
    <xf numFmtId="3" fontId="36" fillId="11" borderId="192" xfId="0" applyNumberFormat="1" applyFont="1" applyFill="1" applyBorder="1" applyAlignment="1">
      <alignment horizontal="center" vertical="center"/>
    </xf>
    <xf numFmtId="3" fontId="36" fillId="11" borderId="192" xfId="0" applyNumberFormat="1" applyFont="1" applyFill="1" applyBorder="1" applyAlignment="1">
      <alignment horizontal="left" vertical="center"/>
    </xf>
    <xf numFmtId="3" fontId="36" fillId="2" borderId="180" xfId="0" applyNumberFormat="1" applyFont="1" applyFill="1" applyBorder="1" applyAlignment="1">
      <alignment horizontal="center" vertical="center"/>
    </xf>
    <xf numFmtId="0" fontId="60" fillId="2" borderId="125" xfId="12" applyFont="1" applyFill="1" applyBorder="1" applyAlignment="1">
      <alignment horizontal="left" vertical="center" wrapText="1"/>
    </xf>
    <xf numFmtId="3" fontId="36" fillId="2" borderId="192" xfId="0" applyNumberFormat="1" applyFont="1" applyFill="1" applyBorder="1" applyAlignment="1">
      <alignment horizontal="center" vertical="center"/>
    </xf>
    <xf numFmtId="3" fontId="36" fillId="2" borderId="211" xfId="0" applyNumberFormat="1" applyFont="1" applyFill="1" applyBorder="1" applyAlignment="1">
      <alignment horizontal="center" vertical="center"/>
    </xf>
    <xf numFmtId="3" fontId="36" fillId="2" borderId="211" xfId="0" applyNumberFormat="1" applyFont="1" applyFill="1" applyBorder="1" applyAlignment="1">
      <alignment horizontal="right" vertical="center"/>
    </xf>
    <xf numFmtId="0" fontId="47" fillId="2" borderId="197" xfId="12" applyFont="1" applyFill="1" applyBorder="1" applyAlignment="1">
      <alignment horizontal="right" vertical="center"/>
    </xf>
    <xf numFmtId="3" fontId="47" fillId="2" borderId="197" xfId="12" applyNumberFormat="1" applyFont="1" applyFill="1" applyBorder="1" applyAlignment="1">
      <alignment horizontal="center" vertical="center"/>
    </xf>
    <xf numFmtId="0" fontId="47" fillId="2" borderId="197" xfId="12" applyFont="1" applyFill="1" applyBorder="1" applyAlignment="1">
      <alignment horizontal="center" vertical="center"/>
    </xf>
    <xf numFmtId="0" fontId="60" fillId="2" borderId="197" xfId="12" applyFont="1" applyFill="1" applyBorder="1" applyAlignment="1">
      <alignment horizontal="left" vertical="center"/>
    </xf>
    <xf numFmtId="3" fontId="47" fillId="11" borderId="200" xfId="12" applyNumberFormat="1" applyFont="1" applyFill="1" applyBorder="1" applyAlignment="1">
      <alignment horizontal="center" vertical="center"/>
    </xf>
    <xf numFmtId="0" fontId="58" fillId="11" borderId="115" xfId="20" applyFill="1" applyBorder="1"/>
    <xf numFmtId="0" fontId="61" fillId="11" borderId="115" xfId="0" applyFont="1" applyFill="1" applyBorder="1" applyAlignment="1">
      <alignment horizontal="left" vertical="center"/>
    </xf>
    <xf numFmtId="0" fontId="36" fillId="11" borderId="209" xfId="0" applyFont="1" applyFill="1" applyBorder="1" applyAlignment="1">
      <alignment horizontal="right" vertical="center"/>
    </xf>
    <xf numFmtId="3" fontId="36" fillId="11" borderId="209" xfId="0" applyNumberFormat="1" applyFont="1" applyFill="1" applyBorder="1" applyAlignment="1">
      <alignment horizontal="right" vertical="center"/>
    </xf>
    <xf numFmtId="3" fontId="47" fillId="11" borderId="209" xfId="12" applyNumberFormat="1" applyFont="1" applyFill="1" applyBorder="1" applyAlignment="1">
      <alignment horizontal="center" vertical="center"/>
    </xf>
    <xf numFmtId="0" fontId="58" fillId="11" borderId="0" xfId="20" applyFill="1" applyBorder="1"/>
    <xf numFmtId="0" fontId="36" fillId="11" borderId="204" xfId="0" applyFont="1" applyFill="1" applyBorder="1" applyAlignment="1">
      <alignment horizontal="right" vertical="center"/>
    </xf>
    <xf numFmtId="3" fontId="47" fillId="11" borderId="204" xfId="12" applyNumberFormat="1" applyFont="1" applyFill="1" applyBorder="1" applyAlignment="1">
      <alignment horizontal="center" vertical="center"/>
    </xf>
    <xf numFmtId="0" fontId="58" fillId="11" borderId="156" xfId="20" applyFill="1" applyBorder="1"/>
    <xf numFmtId="0" fontId="61" fillId="11" borderId="156" xfId="0" applyFont="1" applyFill="1" applyBorder="1" applyAlignment="1">
      <alignment horizontal="left" vertical="center"/>
    </xf>
    <xf numFmtId="0" fontId="67" fillId="2" borderId="95" xfId="0" applyFont="1" applyFill="1" applyBorder="1" applyAlignment="1">
      <alignment horizontal="left" vertical="center"/>
    </xf>
    <xf numFmtId="3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210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97" xfId="0" applyNumberFormat="1" applyFont="1" applyFill="1" applyBorder="1" applyAlignment="1" applyProtection="1">
      <alignment horizontal="right" vertical="center"/>
      <protection locked="0"/>
    </xf>
    <xf numFmtId="0" fontId="7" fillId="11" borderId="115" xfId="1" applyFont="1" applyFill="1" applyBorder="1" applyAlignment="1">
      <alignment horizontal="center" vertical="center"/>
    </xf>
    <xf numFmtId="3" fontId="7" fillId="2" borderId="163" xfId="0" applyNumberFormat="1" applyFont="1" applyFill="1" applyBorder="1" applyAlignment="1" applyProtection="1">
      <alignment horizontal="left" vertical="center" wrapText="1"/>
      <protection locked="0"/>
    </xf>
    <xf numFmtId="0" fontId="63" fillId="2" borderId="210" xfId="0" applyFont="1" applyFill="1" applyBorder="1" applyAlignment="1">
      <alignment vertical="top" wrapText="1"/>
    </xf>
    <xf numFmtId="0" fontId="63" fillId="2" borderId="200" xfId="0" applyFont="1" applyFill="1" applyBorder="1" applyAlignment="1">
      <alignment horizontal="left" vertical="top" wrapText="1"/>
    </xf>
    <xf numFmtId="0" fontId="63" fillId="2" borderId="197" xfId="0" applyFont="1" applyFill="1" applyBorder="1" applyAlignment="1">
      <alignment horizontal="left" vertical="top" wrapText="1"/>
    </xf>
    <xf numFmtId="3" fontId="7" fillId="2" borderId="204" xfId="0" applyNumberFormat="1" applyFont="1" applyFill="1" applyBorder="1" applyAlignment="1">
      <alignment horizontal="center" vertical="center" wrapText="1"/>
    </xf>
    <xf numFmtId="3" fontId="36" fillId="0" borderId="0" xfId="0" applyNumberFormat="1" applyFont="1" applyBorder="1" applyAlignment="1">
      <alignment horizontal="right" vertical="center"/>
    </xf>
    <xf numFmtId="0" fontId="36" fillId="2" borderId="210" xfId="0" applyFont="1" applyFill="1" applyBorder="1" applyAlignment="1">
      <alignment horizontal="center" vertical="center"/>
    </xf>
    <xf numFmtId="3" fontId="47" fillId="11" borderId="204" xfId="11" applyNumberFormat="1" applyFont="1" applyFill="1" applyBorder="1" applyAlignment="1">
      <alignment horizontal="right" vertical="center"/>
    </xf>
    <xf numFmtId="0" fontId="36" fillId="11" borderId="192" xfId="0" applyFont="1" applyFill="1" applyBorder="1" applyAlignment="1">
      <alignment horizontal="right" vertical="center"/>
    </xf>
    <xf numFmtId="0" fontId="36" fillId="11" borderId="211" xfId="0" applyFont="1" applyFill="1" applyBorder="1" applyAlignment="1">
      <alignment horizontal="right" vertical="center"/>
    </xf>
    <xf numFmtId="0" fontId="61" fillId="11" borderId="211" xfId="0" applyFont="1" applyFill="1" applyBorder="1" applyAlignment="1">
      <alignment horizontal="left" vertical="center"/>
    </xf>
    <xf numFmtId="165" fontId="47" fillId="11" borderId="200" xfId="12" applyNumberFormat="1" applyFont="1" applyFill="1" applyBorder="1" applyAlignment="1">
      <alignment horizontal="right" vertical="center"/>
    </xf>
    <xf numFmtId="165" fontId="60" fillId="11" borderId="200" xfId="12" applyNumberFormat="1" applyFont="1" applyFill="1" applyBorder="1" applyAlignment="1">
      <alignment horizontal="left" vertical="center"/>
    </xf>
    <xf numFmtId="165" fontId="47" fillId="11" borderId="209" xfId="12" applyNumberFormat="1" applyFont="1" applyFill="1" applyBorder="1" applyAlignment="1">
      <alignment horizontal="right" vertical="center"/>
    </xf>
    <xf numFmtId="165" fontId="60" fillId="11" borderId="209" xfId="12" applyNumberFormat="1" applyFont="1" applyFill="1" applyBorder="1" applyAlignment="1">
      <alignment horizontal="left" vertical="center"/>
    </xf>
    <xf numFmtId="165" fontId="47" fillId="11" borderId="209" xfId="12" applyNumberFormat="1" applyFont="1" applyFill="1" applyBorder="1" applyAlignment="1">
      <alignment horizontal="left" vertical="center"/>
    </xf>
    <xf numFmtId="165" fontId="47" fillId="11" borderId="204" xfId="12" applyNumberFormat="1" applyFont="1" applyFill="1" applyBorder="1" applyAlignment="1">
      <alignment horizontal="right" vertical="center"/>
    </xf>
    <xf numFmtId="165" fontId="60" fillId="11" borderId="204" xfId="12" applyNumberFormat="1" applyFont="1" applyFill="1" applyBorder="1" applyAlignment="1">
      <alignment horizontal="left" vertical="center"/>
    </xf>
    <xf numFmtId="3" fontId="47" fillId="2" borderId="169" xfId="12" applyNumberFormat="1" applyFont="1" applyFill="1" applyBorder="1" applyAlignment="1">
      <alignment horizontal="center" vertical="center" wrapText="1"/>
    </xf>
    <xf numFmtId="3" fontId="47" fillId="11" borderId="197" xfId="13" applyNumberFormat="1" applyFont="1" applyFill="1" applyBorder="1" applyAlignment="1">
      <alignment horizontal="center" vertical="center"/>
    </xf>
    <xf numFmtId="3" fontId="47" fillId="11" borderId="211" xfId="13" applyNumberFormat="1" applyFont="1" applyFill="1" applyBorder="1" applyAlignment="1">
      <alignment horizontal="center" vertical="center"/>
    </xf>
    <xf numFmtId="3" fontId="52" fillId="2" borderId="169" xfId="13" applyNumberFormat="1" applyFont="1" applyFill="1" applyBorder="1" applyAlignment="1">
      <alignment horizontal="center" vertical="center"/>
    </xf>
    <xf numFmtId="165" fontId="60" fillId="2" borderId="168" xfId="12" applyNumberFormat="1" applyFont="1" applyFill="1" applyBorder="1" applyAlignment="1">
      <alignment horizontal="left" vertical="center"/>
    </xf>
    <xf numFmtId="3" fontId="52" fillId="2" borderId="179" xfId="13" applyNumberFormat="1" applyFont="1" applyFill="1" applyBorder="1" applyAlignment="1">
      <alignment horizontal="center" vertical="center"/>
    </xf>
    <xf numFmtId="3" fontId="52" fillId="2" borderId="159" xfId="13" applyNumberFormat="1" applyFont="1" applyFill="1" applyBorder="1" applyAlignment="1">
      <alignment horizontal="center" vertical="center"/>
    </xf>
    <xf numFmtId="0" fontId="47" fillId="11" borderId="169" xfId="12" applyFont="1" applyFill="1" applyBorder="1" applyAlignment="1">
      <alignment horizontal="right" vertical="center" wrapText="1"/>
    </xf>
    <xf numFmtId="0" fontId="47" fillId="11" borderId="169" xfId="12" applyFont="1" applyFill="1" applyBorder="1" applyAlignment="1">
      <alignment horizontal="center" vertical="center" wrapText="1"/>
    </xf>
    <xf numFmtId="0" fontId="60" fillId="11" borderId="169" xfId="12" applyFont="1" applyFill="1" applyBorder="1" applyAlignment="1">
      <alignment horizontal="left" vertical="center" wrapText="1"/>
    </xf>
    <xf numFmtId="0" fontId="47" fillId="11" borderId="176" xfId="12" applyFont="1" applyFill="1" applyBorder="1" applyAlignment="1">
      <alignment horizontal="right" vertical="center" wrapText="1"/>
    </xf>
    <xf numFmtId="0" fontId="47" fillId="11" borderId="176" xfId="12" applyFont="1" applyFill="1" applyBorder="1" applyAlignment="1">
      <alignment horizontal="center" vertical="center" wrapText="1"/>
    </xf>
    <xf numFmtId="0" fontId="60" fillId="11" borderId="176" xfId="12" applyFont="1" applyFill="1" applyBorder="1" applyAlignment="1">
      <alignment horizontal="left" vertical="center" wrapText="1"/>
    </xf>
    <xf numFmtId="0" fontId="47" fillId="11" borderId="158" xfId="12" applyFont="1" applyFill="1" applyBorder="1" applyAlignment="1">
      <alignment horizontal="center" vertical="center" wrapText="1"/>
    </xf>
    <xf numFmtId="3" fontId="47" fillId="2" borderId="169" xfId="13" applyNumberFormat="1" applyFont="1" applyFill="1" applyBorder="1" applyAlignment="1">
      <alignment horizontal="right" vertical="center"/>
    </xf>
    <xf numFmtId="0" fontId="47" fillId="11" borderId="177" xfId="12" applyFont="1" applyFill="1" applyBorder="1" applyAlignment="1">
      <alignment horizontal="right" vertical="center"/>
    </xf>
    <xf numFmtId="3" fontId="47" fillId="11" borderId="177" xfId="13" applyNumberFormat="1" applyFont="1" applyFill="1" applyBorder="1" applyAlignment="1">
      <alignment horizontal="right" vertical="center"/>
    </xf>
    <xf numFmtId="3" fontId="47" fillId="11" borderId="177" xfId="13" applyNumberFormat="1" applyFont="1" applyFill="1" applyBorder="1" applyAlignment="1">
      <alignment horizontal="center" vertical="center"/>
    </xf>
    <xf numFmtId="0" fontId="60" fillId="11" borderId="177" xfId="12" applyFont="1" applyFill="1" applyBorder="1" applyAlignment="1">
      <alignment horizontal="left" vertical="center"/>
    </xf>
    <xf numFmtId="3" fontId="47" fillId="11" borderId="151" xfId="13" applyNumberFormat="1" applyFont="1" applyFill="1" applyBorder="1" applyAlignment="1">
      <alignment horizontal="center" vertical="center"/>
    </xf>
    <xf numFmtId="0" fontId="47" fillId="11" borderId="151" xfId="12" applyFont="1" applyFill="1" applyBorder="1" applyAlignment="1">
      <alignment horizontal="right" vertical="center" readingOrder="1"/>
    </xf>
    <xf numFmtId="0" fontId="60" fillId="11" borderId="151" xfId="12" applyFont="1" applyFill="1" applyBorder="1" applyAlignment="1">
      <alignment horizontal="left" vertical="center" readingOrder="1"/>
    </xf>
    <xf numFmtId="0" fontId="47" fillId="11" borderId="125" xfId="12" applyFont="1" applyFill="1" applyBorder="1" applyAlignment="1">
      <alignment horizontal="right" vertical="center"/>
    </xf>
    <xf numFmtId="3" fontId="47" fillId="11" borderId="125" xfId="13" applyNumberFormat="1" applyFont="1" applyFill="1" applyBorder="1" applyAlignment="1">
      <alignment horizontal="right" vertical="center"/>
    </xf>
    <xf numFmtId="3" fontId="47" fillId="11" borderId="125" xfId="13" applyNumberFormat="1" applyFont="1" applyFill="1" applyBorder="1" applyAlignment="1">
      <alignment horizontal="center" vertical="center"/>
    </xf>
    <xf numFmtId="0" fontId="60" fillId="11" borderId="125" xfId="12" applyFont="1" applyFill="1" applyBorder="1" applyAlignment="1">
      <alignment horizontal="left" vertical="center"/>
    </xf>
    <xf numFmtId="3" fontId="47" fillId="11" borderId="158" xfId="12" applyNumberFormat="1" applyFont="1" applyFill="1" applyBorder="1" applyAlignment="1">
      <alignment horizontal="right" vertical="center"/>
    </xf>
    <xf numFmtId="3" fontId="47" fillId="2" borderId="210" xfId="12" applyNumberFormat="1" applyFont="1" applyFill="1" applyBorder="1" applyAlignment="1">
      <alignment horizontal="center" vertical="center"/>
    </xf>
    <xf numFmtId="3" fontId="36" fillId="11" borderId="209" xfId="0" applyNumberFormat="1" applyFont="1" applyFill="1" applyBorder="1" applyAlignment="1">
      <alignment horizontal="center" vertical="center"/>
    </xf>
    <xf numFmtId="3" fontId="36" fillId="11" borderId="209" xfId="0" applyNumberFormat="1" applyFont="1" applyFill="1" applyBorder="1" applyAlignment="1">
      <alignment horizontal="left" vertical="center"/>
    </xf>
    <xf numFmtId="3" fontId="36" fillId="11" borderId="197" xfId="0" applyNumberFormat="1" applyFont="1" applyFill="1" applyBorder="1" applyAlignment="1">
      <alignment horizontal="center" vertical="center"/>
    </xf>
    <xf numFmtId="3" fontId="36" fillId="11" borderId="211" xfId="0" applyNumberFormat="1" applyFont="1" applyFill="1" applyBorder="1" applyAlignment="1">
      <alignment horizontal="right" vertical="center"/>
    </xf>
    <xf numFmtId="3" fontId="36" fillId="11" borderId="211" xfId="0" applyNumberFormat="1" applyFont="1" applyFill="1" applyBorder="1" applyAlignment="1">
      <alignment horizontal="center" vertical="center"/>
    </xf>
    <xf numFmtId="3" fontId="36" fillId="11" borderId="211" xfId="0" applyNumberFormat="1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center" vertical="center"/>
    </xf>
    <xf numFmtId="3" fontId="7" fillId="2" borderId="4" xfId="1" applyNumberFormat="1" applyFont="1" applyFill="1" applyBorder="1" applyAlignment="1">
      <alignment horizontal="center" vertical="center"/>
    </xf>
    <xf numFmtId="3" fontId="7" fillId="2" borderId="182" xfId="1" applyNumberFormat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86" xfId="1" applyFont="1" applyFill="1" applyBorder="1" applyAlignment="1">
      <alignment horizontal="center" vertical="center" wrapText="1"/>
    </xf>
    <xf numFmtId="3" fontId="7" fillId="2" borderId="186" xfId="1" applyNumberFormat="1" applyFont="1" applyFill="1" applyBorder="1" applyAlignment="1">
      <alignment horizontal="center" vertical="center"/>
    </xf>
    <xf numFmtId="0" fontId="7" fillId="11" borderId="163" xfId="1" applyFont="1" applyFill="1" applyBorder="1" applyAlignment="1">
      <alignment horizontal="center" vertical="center" wrapText="1" readingOrder="2"/>
    </xf>
    <xf numFmtId="164" fontId="36" fillId="11" borderId="163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184" xfId="0" applyNumberFormat="1" applyFont="1" applyFill="1" applyBorder="1" applyAlignment="1">
      <alignment horizontal="center" vertical="center"/>
    </xf>
    <xf numFmtId="3" fontId="7" fillId="2" borderId="182" xfId="0" applyNumberFormat="1" applyFont="1" applyFill="1" applyBorder="1" applyAlignment="1">
      <alignment horizontal="center" vertical="center"/>
    </xf>
    <xf numFmtId="3" fontId="7" fillId="2" borderId="156" xfId="0" applyNumberFormat="1" applyFont="1" applyFill="1" applyBorder="1" applyAlignment="1">
      <alignment horizontal="center" vertical="center"/>
    </xf>
    <xf numFmtId="3" fontId="7" fillId="11" borderId="156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2" borderId="102" xfId="0" applyNumberFormat="1" applyFont="1" applyFill="1" applyBorder="1" applyAlignment="1">
      <alignment horizontal="center" vertical="center" wrapText="1"/>
    </xf>
    <xf numFmtId="3" fontId="7" fillId="2" borderId="94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77" xfId="0" applyNumberFormat="1" applyFont="1" applyFill="1" applyBorder="1" applyAlignment="1">
      <alignment horizontal="center" vertical="center" wrapText="1"/>
    </xf>
    <xf numFmtId="3" fontId="3" fillId="2" borderId="102" xfId="0" applyNumberFormat="1" applyFont="1" applyFill="1" applyBorder="1" applyAlignment="1">
      <alignment horizontal="center" vertical="center" wrapText="1"/>
    </xf>
    <xf numFmtId="3" fontId="3" fillId="2" borderId="184" xfId="0" applyNumberFormat="1" applyFont="1" applyFill="1" applyBorder="1" applyAlignment="1">
      <alignment horizontal="center" vertical="center" wrapText="1"/>
    </xf>
    <xf numFmtId="3" fontId="3" fillId="2" borderId="183" xfId="0" applyNumberFormat="1" applyFont="1" applyFill="1" applyBorder="1" applyAlignment="1">
      <alignment horizontal="center" vertical="center" wrapText="1"/>
    </xf>
    <xf numFmtId="3" fontId="3" fillId="2" borderId="151" xfId="0" applyNumberFormat="1" applyFont="1" applyFill="1" applyBorder="1" applyAlignment="1">
      <alignment horizontal="center" vertical="center" wrapText="1"/>
    </xf>
    <xf numFmtId="3" fontId="3" fillId="2" borderId="127" xfId="0" applyNumberFormat="1" applyFont="1" applyFill="1" applyBorder="1" applyAlignment="1">
      <alignment horizontal="center" vertical="center" wrapText="1"/>
    </xf>
    <xf numFmtId="3" fontId="3" fillId="2" borderId="125" xfId="0" applyNumberFormat="1" applyFont="1" applyFill="1" applyBorder="1" applyAlignment="1">
      <alignment horizontal="center" vertical="center" wrapText="1"/>
    </xf>
    <xf numFmtId="3" fontId="3" fillId="2" borderId="182" xfId="0" applyNumberFormat="1" applyFont="1" applyFill="1" applyBorder="1" applyAlignment="1">
      <alignment horizontal="center" vertical="center" wrapText="1"/>
    </xf>
    <xf numFmtId="3" fontId="3" fillId="2" borderId="104" xfId="0" applyNumberFormat="1" applyFont="1" applyFill="1" applyBorder="1" applyAlignment="1">
      <alignment horizontal="center" vertical="center" wrapText="1"/>
    </xf>
    <xf numFmtId="3" fontId="3" fillId="11" borderId="163" xfId="0" applyNumberFormat="1" applyFont="1" applyFill="1" applyBorder="1" applyAlignment="1">
      <alignment horizontal="center" vertical="center" wrapText="1"/>
    </xf>
    <xf numFmtId="3" fontId="3" fillId="11" borderId="94" xfId="0" applyNumberFormat="1" applyFont="1" applyFill="1" applyBorder="1" applyAlignment="1">
      <alignment horizontal="center" vertical="center" wrapText="1"/>
    </xf>
    <xf numFmtId="3" fontId="7" fillId="11" borderId="94" xfId="0" applyNumberFormat="1" applyFont="1" applyFill="1" applyBorder="1" applyAlignment="1">
      <alignment horizontal="center" vertical="center"/>
    </xf>
    <xf numFmtId="3" fontId="3" fillId="2" borderId="166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7" fillId="11" borderId="9" xfId="0" applyNumberFormat="1" applyFont="1" applyFill="1" applyBorder="1" applyAlignment="1">
      <alignment horizontal="center" vertical="center" wrapText="1"/>
    </xf>
    <xf numFmtId="3" fontId="7" fillId="11" borderId="18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182" xfId="0" applyNumberFormat="1" applyFont="1" applyFill="1" applyBorder="1" applyAlignment="1">
      <alignment horizontal="center" vertical="center" wrapText="1"/>
    </xf>
    <xf numFmtId="3" fontId="7" fillId="11" borderId="5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readingOrder="2"/>
    </xf>
    <xf numFmtId="0" fontId="7" fillId="2" borderId="204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3" fontId="7" fillId="2" borderId="200" xfId="0" applyNumberFormat="1" applyFont="1" applyFill="1" applyBorder="1" applyAlignment="1">
      <alignment horizontal="center" vertical="center" wrapText="1"/>
    </xf>
    <xf numFmtId="3" fontId="7" fillId="2" borderId="104" xfId="0" applyNumberFormat="1" applyFont="1" applyFill="1" applyBorder="1" applyAlignment="1">
      <alignment horizontal="center" vertical="center" wrapText="1"/>
    </xf>
    <xf numFmtId="3" fontId="7" fillId="11" borderId="94" xfId="0" applyNumberFormat="1" applyFont="1" applyFill="1" applyBorder="1" applyAlignment="1">
      <alignment horizontal="center" vertical="center" wrapText="1"/>
    </xf>
    <xf numFmtId="0" fontId="7" fillId="11" borderId="193" xfId="0" applyFont="1" applyFill="1" applyBorder="1" applyAlignment="1">
      <alignment horizontal="center" vertical="center"/>
    </xf>
    <xf numFmtId="0" fontId="7" fillId="11" borderId="163" xfId="0" applyFont="1" applyFill="1" applyBorder="1" applyAlignment="1">
      <alignment horizontal="center" vertical="center"/>
    </xf>
    <xf numFmtId="0" fontId="7" fillId="11" borderId="200" xfId="0" applyFont="1" applyFill="1" applyBorder="1" applyAlignment="1">
      <alignment horizontal="center" vertical="center"/>
    </xf>
    <xf numFmtId="0" fontId="7" fillId="11" borderId="115" xfId="0" applyFont="1" applyFill="1" applyBorder="1" applyAlignment="1">
      <alignment horizontal="center" vertical="center"/>
    </xf>
    <xf numFmtId="0" fontId="7" fillId="11" borderId="185" xfId="0" applyFont="1" applyFill="1" applyBorder="1" applyAlignment="1">
      <alignment horizontal="center" vertical="center"/>
    </xf>
    <xf numFmtId="0" fontId="7" fillId="11" borderId="163" xfId="0" applyFont="1" applyFill="1" applyBorder="1" applyAlignment="1">
      <alignment horizontal="center" vertical="center" wrapText="1"/>
    </xf>
    <xf numFmtId="0" fontId="7" fillId="11" borderId="185" xfId="0" applyFont="1" applyFill="1" applyBorder="1" applyAlignment="1">
      <alignment horizontal="center" vertical="center" wrapText="1"/>
    </xf>
    <xf numFmtId="0" fontId="7" fillId="11" borderId="154" xfId="0" applyFont="1" applyFill="1" applyBorder="1" applyAlignment="1">
      <alignment horizontal="center" vertical="center"/>
    </xf>
    <xf numFmtId="0" fontId="63" fillId="11" borderId="142" xfId="0" applyFont="1" applyFill="1" applyBorder="1" applyAlignment="1">
      <alignment horizontal="center" vertical="center" wrapText="1"/>
    </xf>
    <xf numFmtId="0" fontId="63" fillId="11" borderId="88" xfId="0" applyFont="1" applyFill="1" applyBorder="1" applyAlignment="1">
      <alignment horizontal="center" vertical="center" wrapText="1"/>
    </xf>
    <xf numFmtId="0" fontId="63" fillId="11" borderId="88" xfId="0" applyFont="1" applyFill="1" applyBorder="1" applyAlignment="1">
      <alignment horizontal="center" vertical="top" wrapText="1"/>
    </xf>
    <xf numFmtId="0" fontId="63" fillId="11" borderId="88" xfId="0" applyFont="1" applyFill="1" applyBorder="1" applyAlignment="1">
      <alignment horizontal="center" vertical="top"/>
    </xf>
    <xf numFmtId="0" fontId="7" fillId="11" borderId="162" xfId="1" applyFont="1" applyFill="1" applyBorder="1" applyAlignment="1">
      <alignment horizontal="center" vertical="center" wrapText="1"/>
    </xf>
    <xf numFmtId="0" fontId="7" fillId="11" borderId="164" xfId="1" applyFont="1" applyFill="1" applyBorder="1" applyAlignment="1">
      <alignment horizontal="center" vertical="center"/>
    </xf>
    <xf numFmtId="3" fontId="7" fillId="2" borderId="0" xfId="1" applyNumberFormat="1" applyFont="1" applyFill="1" applyBorder="1" applyAlignment="1">
      <alignment horizontal="center" vertical="center"/>
    </xf>
    <xf numFmtId="0" fontId="7" fillId="11" borderId="115" xfId="1" applyFont="1" applyFill="1" applyBorder="1" applyAlignment="1">
      <alignment horizontal="center" vertical="center" readingOrder="2"/>
    </xf>
    <xf numFmtId="0" fontId="63" fillId="11" borderId="141" xfId="1" applyFont="1" applyFill="1" applyBorder="1" applyAlignment="1">
      <alignment horizontal="center" vertical="center"/>
    </xf>
    <xf numFmtId="3" fontId="7" fillId="2" borderId="124" xfId="0" applyNumberFormat="1" applyFont="1" applyFill="1" applyBorder="1" applyAlignment="1">
      <alignment horizontal="center" vertical="center"/>
    </xf>
    <xf numFmtId="0" fontId="7" fillId="2" borderId="124" xfId="0" applyFont="1" applyFill="1" applyBorder="1" applyAlignment="1">
      <alignment horizontal="center" vertical="center"/>
    </xf>
    <xf numFmtId="0" fontId="9" fillId="2" borderId="124" xfId="0" applyFont="1" applyFill="1" applyBorder="1" applyAlignment="1">
      <alignment horizontal="center" vertical="center"/>
    </xf>
    <xf numFmtId="3" fontId="7" fillId="2" borderId="210" xfId="0" applyNumberFormat="1" applyFont="1" applyFill="1" applyBorder="1" applyAlignment="1">
      <alignment horizontal="center" vertical="center"/>
    </xf>
    <xf numFmtId="3" fontId="7" fillId="2" borderId="197" xfId="0" applyNumberFormat="1" applyFont="1" applyFill="1" applyBorder="1" applyAlignment="1">
      <alignment horizontal="center" vertical="center"/>
    </xf>
    <xf numFmtId="0" fontId="7" fillId="2" borderId="19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3" fontId="7" fillId="2" borderId="209" xfId="0" applyNumberFormat="1" applyFont="1" applyFill="1" applyBorder="1" applyAlignment="1">
      <alignment horizontal="center" vertical="center"/>
    </xf>
    <xf numFmtId="0" fontId="7" fillId="2" borderId="209" xfId="0" applyFont="1" applyFill="1" applyBorder="1" applyAlignment="1">
      <alignment horizontal="center" vertical="center"/>
    </xf>
    <xf numFmtId="0" fontId="9" fillId="2" borderId="197" xfId="0" applyFont="1" applyFill="1" applyBorder="1" applyAlignment="1">
      <alignment horizontal="center" vertical="center"/>
    </xf>
    <xf numFmtId="0" fontId="7" fillId="11" borderId="164" xfId="0" applyFont="1" applyFill="1" applyBorder="1" applyAlignment="1">
      <alignment horizontal="center" vertical="center"/>
    </xf>
    <xf numFmtId="0" fontId="7" fillId="11" borderId="193" xfId="0" applyFont="1" applyFill="1" applyBorder="1" applyAlignment="1">
      <alignment horizontal="center" vertical="center" wrapText="1"/>
    </xf>
    <xf numFmtId="0" fontId="63" fillId="11" borderId="142" xfId="0" applyFont="1" applyFill="1" applyBorder="1" applyAlignment="1">
      <alignment horizontal="center" vertical="top" wrapText="1"/>
    </xf>
    <xf numFmtId="0" fontId="63" fillId="11" borderId="141" xfId="0" applyFont="1" applyFill="1" applyBorder="1" applyAlignment="1">
      <alignment horizontal="center" vertical="top" wrapText="1"/>
    </xf>
    <xf numFmtId="3" fontId="7" fillId="2" borderId="156" xfId="0" applyNumberFormat="1" applyFont="1" applyFill="1" applyBorder="1" applyAlignment="1">
      <alignment horizontal="center" vertical="center" wrapText="1"/>
    </xf>
    <xf numFmtId="3" fontId="7" fillId="2" borderId="124" xfId="0" applyNumberFormat="1" applyFont="1" applyFill="1" applyBorder="1" applyAlignment="1">
      <alignment horizontal="center" vertical="center" wrapText="1"/>
    </xf>
    <xf numFmtId="3" fontId="7" fillId="11" borderId="109" xfId="0" applyNumberFormat="1" applyFont="1" applyFill="1" applyBorder="1" applyAlignment="1">
      <alignment horizontal="center" vertical="center" wrapText="1"/>
    </xf>
    <xf numFmtId="0" fontId="7" fillId="11" borderId="88" xfId="0" applyFont="1" applyFill="1" applyBorder="1" applyAlignment="1">
      <alignment horizontal="center" vertical="center" readingOrder="2"/>
    </xf>
    <xf numFmtId="3" fontId="7" fillId="2" borderId="151" xfId="0" applyNumberFormat="1" applyFont="1" applyFill="1" applyBorder="1" applyAlignment="1">
      <alignment horizontal="center" vertical="center" wrapText="1"/>
    </xf>
    <xf numFmtId="3" fontId="7" fillId="2" borderId="125" xfId="0" applyNumberFormat="1" applyFont="1" applyFill="1" applyBorder="1" applyAlignment="1">
      <alignment horizontal="center" vertical="center" wrapText="1"/>
    </xf>
    <xf numFmtId="3" fontId="7" fillId="2" borderId="177" xfId="0" applyNumberFormat="1" applyFont="1" applyFill="1" applyBorder="1" applyAlignment="1">
      <alignment horizontal="center" vertical="center"/>
    </xf>
    <xf numFmtId="3" fontId="7" fillId="11" borderId="163" xfId="0" applyNumberFormat="1" applyFont="1" applyFill="1" applyBorder="1" applyAlignment="1">
      <alignment horizontal="center" vertical="center"/>
    </xf>
    <xf numFmtId="0" fontId="7" fillId="11" borderId="141" xfId="0" applyFont="1" applyFill="1" applyBorder="1" applyAlignment="1">
      <alignment horizontal="center" vertical="center" readingOrder="2"/>
    </xf>
    <xf numFmtId="0" fontId="7" fillId="11" borderId="156" xfId="0" applyFont="1" applyFill="1" applyBorder="1" applyAlignment="1">
      <alignment horizontal="center" vertical="center" readingOrder="2"/>
    </xf>
    <xf numFmtId="3" fontId="36" fillId="2" borderId="101" xfId="0" applyNumberFormat="1" applyFont="1" applyFill="1" applyBorder="1" applyAlignment="1">
      <alignment horizontal="center" vertical="center"/>
    </xf>
    <xf numFmtId="3" fontId="7" fillId="2" borderId="151" xfId="0" applyNumberFormat="1" applyFont="1" applyFill="1" applyBorder="1" applyAlignment="1">
      <alignment horizontal="center" vertical="center"/>
    </xf>
    <xf numFmtId="0" fontId="7" fillId="11" borderId="141" xfId="0" applyFont="1" applyFill="1" applyBorder="1" applyAlignment="1">
      <alignment horizontal="center" vertical="center" wrapText="1" readingOrder="2"/>
    </xf>
    <xf numFmtId="0" fontId="7" fillId="11" borderId="156" xfId="0" applyFont="1" applyFill="1" applyBorder="1" applyAlignment="1">
      <alignment horizontal="center" vertical="center" wrapText="1" readingOrder="2"/>
    </xf>
    <xf numFmtId="0" fontId="7" fillId="11" borderId="142" xfId="0" applyFont="1" applyFill="1" applyBorder="1" applyAlignment="1">
      <alignment horizontal="center" vertical="center" wrapText="1" readingOrder="2"/>
    </xf>
    <xf numFmtId="3" fontId="7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210" xfId="0" applyNumberFormat="1" applyFont="1" applyFill="1" applyBorder="1" applyAlignment="1" applyProtection="1">
      <alignment horizontal="center" vertical="center"/>
      <protection locked="0"/>
    </xf>
    <xf numFmtId="3" fontId="7" fillId="2" borderId="151" xfId="0" applyNumberFormat="1" applyFont="1" applyFill="1" applyBorder="1" applyAlignment="1" applyProtection="1">
      <alignment horizontal="center" vertical="center"/>
      <protection locked="0"/>
    </xf>
    <xf numFmtId="3" fontId="7" fillId="2" borderId="151" xfId="0" applyNumberFormat="1" applyFont="1" applyFill="1" applyBorder="1" applyAlignment="1" applyProtection="1">
      <alignment horizontal="center" vertical="center" wrapText="1"/>
      <protection locked="0"/>
    </xf>
    <xf numFmtId="3" fontId="7" fillId="11" borderId="163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27" xfId="0" applyNumberFormat="1" applyFont="1" applyFill="1" applyBorder="1" applyAlignment="1" applyProtection="1">
      <alignment horizontal="center" vertical="center"/>
      <protection locked="0"/>
    </xf>
    <xf numFmtId="3" fontId="7" fillId="2" borderId="127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87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87" xfId="0" applyNumberFormat="1" applyFont="1" applyFill="1" applyBorder="1" applyAlignment="1" applyProtection="1">
      <alignment horizontal="center" vertical="center"/>
      <protection locked="0"/>
    </xf>
    <xf numFmtId="3" fontId="7" fillId="2" borderId="115" xfId="0" applyNumberFormat="1" applyFont="1" applyFill="1" applyBorder="1" applyAlignment="1" applyProtection="1">
      <alignment horizontal="center" vertical="center"/>
      <protection locked="0"/>
    </xf>
    <xf numFmtId="3" fontId="7" fillId="2" borderId="115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77" xfId="0" applyNumberFormat="1" applyFont="1" applyFill="1" applyBorder="1" applyAlignment="1" applyProtection="1">
      <alignment horizontal="center" vertical="center"/>
      <protection locked="0"/>
    </xf>
    <xf numFmtId="3" fontId="3" fillId="11" borderId="163" xfId="0" applyNumberFormat="1" applyFont="1" applyFill="1" applyBorder="1" applyAlignment="1" applyProtection="1">
      <alignment horizontal="center" vertical="center" wrapText="1"/>
      <protection locked="0"/>
    </xf>
    <xf numFmtId="3" fontId="3" fillId="11" borderId="94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15" xfId="0" applyNumberFormat="1" applyFont="1" applyFill="1" applyBorder="1" applyAlignment="1">
      <alignment horizontal="center" vertical="center"/>
    </xf>
    <xf numFmtId="3" fontId="7" fillId="2" borderId="125" xfId="0" applyNumberFormat="1" applyFont="1" applyFill="1" applyBorder="1" applyAlignment="1">
      <alignment horizontal="center" vertical="center"/>
    </xf>
    <xf numFmtId="3" fontId="7" fillId="11" borderId="109" xfId="0" applyNumberFormat="1" applyFont="1" applyFill="1" applyBorder="1" applyAlignment="1">
      <alignment horizontal="center" vertical="center"/>
    </xf>
    <xf numFmtId="3" fontId="7" fillId="11" borderId="5" xfId="0" applyNumberFormat="1" applyFont="1" applyFill="1" applyBorder="1" applyAlignment="1">
      <alignment horizontal="center" vertical="center"/>
    </xf>
    <xf numFmtId="0" fontId="63" fillId="11" borderId="142" xfId="0" applyFont="1" applyFill="1" applyBorder="1" applyAlignment="1" applyProtection="1">
      <alignment horizontal="center" vertical="center" wrapText="1"/>
      <protection locked="0"/>
    </xf>
    <xf numFmtId="0" fontId="63" fillId="11" borderId="88" xfId="0" applyFont="1" applyFill="1" applyBorder="1" applyAlignment="1" applyProtection="1">
      <alignment horizontal="center" vertical="center"/>
      <protection locked="0"/>
    </xf>
    <xf numFmtId="0" fontId="63" fillId="11" borderId="88" xfId="0" applyFont="1" applyFill="1" applyBorder="1" applyAlignment="1" applyProtection="1">
      <alignment horizontal="center" vertical="center" wrapText="1"/>
      <protection locked="0"/>
    </xf>
    <xf numFmtId="0" fontId="7" fillId="11" borderId="162" xfId="0" applyFont="1" applyFill="1" applyBorder="1" applyAlignment="1">
      <alignment vertical="center" wrapText="1"/>
    </xf>
    <xf numFmtId="3" fontId="36" fillId="2" borderId="210" xfId="0" applyNumberFormat="1" applyFont="1" applyFill="1" applyBorder="1" applyAlignment="1">
      <alignment horizontal="center" vertical="center"/>
    </xf>
    <xf numFmtId="3" fontId="36" fillId="2" borderId="127" xfId="0" applyNumberFormat="1" applyFont="1" applyFill="1" applyBorder="1" applyAlignment="1">
      <alignment horizontal="center" vertical="center"/>
    </xf>
    <xf numFmtId="3" fontId="36" fillId="2" borderId="182" xfId="0" applyNumberFormat="1" applyFont="1" applyFill="1" applyBorder="1" applyAlignment="1">
      <alignment horizontal="center" vertical="center"/>
    </xf>
    <xf numFmtId="0" fontId="36" fillId="11" borderId="154" xfId="0" applyFont="1" applyFill="1" applyBorder="1" applyAlignment="1">
      <alignment horizontal="center" vertical="center"/>
    </xf>
    <xf numFmtId="0" fontId="61" fillId="11" borderId="88" xfId="0" applyFont="1" applyFill="1" applyBorder="1" applyAlignment="1">
      <alignment horizontal="center" vertical="center"/>
    </xf>
    <xf numFmtId="0" fontId="36" fillId="11" borderId="163" xfId="0" applyFont="1" applyFill="1" applyBorder="1" applyAlignment="1">
      <alignment horizontal="center" vertical="center"/>
    </xf>
    <xf numFmtId="0" fontId="36" fillId="11" borderId="164" xfId="0" applyFont="1" applyFill="1" applyBorder="1" applyAlignment="1">
      <alignment horizontal="center" vertical="center"/>
    </xf>
    <xf numFmtId="0" fontId="61" fillId="11" borderId="141" xfId="0" applyFont="1" applyFill="1" applyBorder="1" applyAlignment="1">
      <alignment horizontal="center" vertical="center"/>
    </xf>
    <xf numFmtId="0" fontId="7" fillId="11" borderId="87" xfId="0" applyFont="1" applyFill="1" applyBorder="1" applyAlignment="1">
      <alignment horizontal="center" vertical="top" wrapText="1"/>
    </xf>
    <xf numFmtId="3" fontId="7" fillId="11" borderId="115" xfId="0" applyNumberFormat="1" applyFont="1" applyFill="1" applyBorder="1" applyAlignment="1">
      <alignment horizontal="center" vertical="center" wrapText="1"/>
    </xf>
    <xf numFmtId="0" fontId="7" fillId="11" borderId="154" xfId="0" applyFont="1" applyFill="1" applyBorder="1" applyAlignment="1">
      <alignment vertical="center" wrapText="1"/>
    </xf>
    <xf numFmtId="3" fontId="36" fillId="2" borderId="107" xfId="0" applyNumberFormat="1" applyFont="1" applyFill="1" applyBorder="1" applyAlignment="1">
      <alignment horizontal="center" vertical="center"/>
    </xf>
    <xf numFmtId="3" fontId="36" fillId="2" borderId="184" xfId="0" applyNumberFormat="1" applyFont="1" applyFill="1" applyBorder="1" applyAlignment="1">
      <alignment horizontal="center" vertical="center"/>
    </xf>
    <xf numFmtId="3" fontId="36" fillId="2" borderId="178" xfId="0" applyNumberFormat="1" applyFont="1" applyFill="1" applyBorder="1" applyAlignment="1">
      <alignment horizontal="center" vertical="center"/>
    </xf>
    <xf numFmtId="3" fontId="36" fillId="11" borderId="200" xfId="0" applyNumberFormat="1" applyFont="1" applyFill="1" applyBorder="1" applyAlignment="1">
      <alignment horizontal="center" vertical="center"/>
    </xf>
    <xf numFmtId="3" fontId="36" fillId="11" borderId="204" xfId="0" applyNumberFormat="1" applyFont="1" applyFill="1" applyBorder="1" applyAlignment="1">
      <alignment horizontal="center" vertical="center"/>
    </xf>
    <xf numFmtId="3" fontId="47" fillId="11" borderId="168" xfId="10" applyNumberFormat="1" applyFont="1" applyFill="1" applyBorder="1" applyAlignment="1">
      <alignment horizontal="center" vertical="center"/>
    </xf>
    <xf numFmtId="3" fontId="47" fillId="11" borderId="178" xfId="10" applyNumberFormat="1" applyFont="1" applyFill="1" applyBorder="1" applyAlignment="1">
      <alignment horizontal="center" vertical="center"/>
    </xf>
    <xf numFmtId="0" fontId="36" fillId="11" borderId="125" xfId="0" applyFont="1" applyFill="1" applyBorder="1" applyAlignment="1">
      <alignment horizontal="center" vertical="center"/>
    </xf>
    <xf numFmtId="3" fontId="47" fillId="11" borderId="158" xfId="10" applyNumberFormat="1" applyFont="1" applyFill="1" applyBorder="1" applyAlignment="1">
      <alignment horizontal="center" vertical="center"/>
    </xf>
    <xf numFmtId="3" fontId="47" fillId="2" borderId="177" xfId="10" applyNumberFormat="1" applyFont="1" applyFill="1" applyBorder="1" applyAlignment="1">
      <alignment horizontal="center" vertical="center"/>
    </xf>
    <xf numFmtId="3" fontId="47" fillId="2" borderId="102" xfId="10" applyNumberFormat="1" applyFont="1" applyFill="1" applyBorder="1" applyAlignment="1">
      <alignment horizontal="center" vertical="center"/>
    </xf>
    <xf numFmtId="3" fontId="47" fillId="2" borderId="104" xfId="10" applyNumberFormat="1" applyFont="1" applyFill="1" applyBorder="1" applyAlignment="1">
      <alignment horizontal="center" vertical="center"/>
    </xf>
    <xf numFmtId="3" fontId="47" fillId="2" borderId="107" xfId="10" applyNumberFormat="1" applyFont="1" applyFill="1" applyBorder="1" applyAlignment="1">
      <alignment horizontal="center" vertical="center"/>
    </xf>
    <xf numFmtId="3" fontId="47" fillId="2" borderId="108" xfId="10" applyNumberFormat="1" applyFont="1" applyFill="1" applyBorder="1" applyAlignment="1">
      <alignment horizontal="center" vertical="center"/>
    </xf>
    <xf numFmtId="3" fontId="47" fillId="2" borderId="125" xfId="10" applyNumberFormat="1" applyFont="1" applyFill="1" applyBorder="1" applyAlignment="1">
      <alignment horizontal="center" vertical="center"/>
    </xf>
    <xf numFmtId="3" fontId="47" fillId="2" borderId="107" xfId="11" applyNumberFormat="1" applyFont="1" applyFill="1" applyBorder="1" applyAlignment="1">
      <alignment horizontal="center" vertical="center"/>
    </xf>
    <xf numFmtId="3" fontId="47" fillId="2" borderId="102" xfId="11" applyNumberFormat="1" applyFont="1" applyFill="1" applyBorder="1" applyAlignment="1">
      <alignment horizontal="center" vertical="center"/>
    </xf>
    <xf numFmtId="3" fontId="47" fillId="2" borderId="108" xfId="11" applyNumberFormat="1" applyFont="1" applyFill="1" applyBorder="1" applyAlignment="1">
      <alignment horizontal="center" vertical="center"/>
    </xf>
    <xf numFmtId="3" fontId="47" fillId="2" borderId="151" xfId="11" applyNumberFormat="1" applyFont="1" applyFill="1" applyBorder="1" applyAlignment="1">
      <alignment horizontal="center" vertical="center"/>
    </xf>
    <xf numFmtId="3" fontId="47" fillId="2" borderId="151" xfId="10" applyNumberFormat="1" applyFont="1" applyFill="1" applyBorder="1" applyAlignment="1">
      <alignment horizontal="center" vertical="center"/>
    </xf>
    <xf numFmtId="3" fontId="47" fillId="2" borderId="0" xfId="11" applyNumberFormat="1" applyFont="1" applyFill="1" applyBorder="1" applyAlignment="1">
      <alignment horizontal="center" vertical="center"/>
    </xf>
    <xf numFmtId="3" fontId="47" fillId="2" borderId="0" xfId="10" applyNumberFormat="1" applyFont="1" applyFill="1" applyBorder="1" applyAlignment="1">
      <alignment horizontal="center" vertical="center"/>
    </xf>
    <xf numFmtId="3" fontId="47" fillId="2" borderId="158" xfId="11" applyNumberFormat="1" applyFont="1" applyFill="1" applyBorder="1" applyAlignment="1">
      <alignment horizontal="center" vertical="center"/>
    </xf>
    <xf numFmtId="3" fontId="47" fillId="2" borderId="158" xfId="10" applyNumberFormat="1" applyFont="1" applyFill="1" applyBorder="1" applyAlignment="1">
      <alignment horizontal="center" vertical="center"/>
    </xf>
    <xf numFmtId="3" fontId="47" fillId="2" borderId="145" xfId="11" applyNumberFormat="1" applyFont="1" applyFill="1" applyBorder="1" applyAlignment="1">
      <alignment horizontal="center" vertical="center"/>
    </xf>
    <xf numFmtId="3" fontId="47" fillId="2" borderId="145" xfId="10" applyNumberFormat="1" applyFont="1" applyFill="1" applyBorder="1" applyAlignment="1">
      <alignment horizontal="center" vertical="center"/>
    </xf>
    <xf numFmtId="3" fontId="47" fillId="2" borderId="125" xfId="11" applyNumberFormat="1" applyFont="1" applyFill="1" applyBorder="1" applyAlignment="1">
      <alignment horizontal="center" vertical="center"/>
    </xf>
    <xf numFmtId="3" fontId="47" fillId="2" borderId="182" xfId="11" applyNumberFormat="1" applyFont="1" applyFill="1" applyBorder="1" applyAlignment="1">
      <alignment horizontal="center" vertical="center"/>
    </xf>
    <xf numFmtId="3" fontId="47" fillId="11" borderId="200" xfId="10" applyNumberFormat="1" applyFont="1" applyFill="1" applyBorder="1" applyAlignment="1">
      <alignment horizontal="center" vertical="center"/>
    </xf>
    <xf numFmtId="3" fontId="47" fillId="11" borderId="200" xfId="11" applyNumberFormat="1" applyFont="1" applyFill="1" applyBorder="1" applyAlignment="1">
      <alignment horizontal="center" vertical="center"/>
    </xf>
    <xf numFmtId="3" fontId="47" fillId="11" borderId="197" xfId="10" applyNumberFormat="1" applyFont="1" applyFill="1" applyBorder="1" applyAlignment="1">
      <alignment horizontal="center" vertical="center"/>
    </xf>
    <xf numFmtId="3" fontId="47" fillId="11" borderId="197" xfId="11" applyNumberFormat="1" applyFont="1" applyFill="1" applyBorder="1" applyAlignment="1">
      <alignment horizontal="center" vertical="center"/>
    </xf>
    <xf numFmtId="3" fontId="47" fillId="11" borderId="209" xfId="10" applyNumberFormat="1" applyFont="1" applyFill="1" applyBorder="1" applyAlignment="1">
      <alignment horizontal="center" vertical="center"/>
    </xf>
    <xf numFmtId="3" fontId="47" fillId="11" borderId="209" xfId="11" applyNumberFormat="1" applyFont="1" applyFill="1" applyBorder="1" applyAlignment="1">
      <alignment horizontal="center" vertical="center"/>
    </xf>
    <xf numFmtId="3" fontId="47" fillId="11" borderId="204" xfId="10" applyNumberFormat="1" applyFont="1" applyFill="1" applyBorder="1" applyAlignment="1">
      <alignment horizontal="center" vertical="center"/>
    </xf>
    <xf numFmtId="3" fontId="47" fillId="11" borderId="204" xfId="11" applyNumberFormat="1" applyFont="1" applyFill="1" applyBorder="1" applyAlignment="1">
      <alignment horizontal="center" vertical="center"/>
    </xf>
    <xf numFmtId="3" fontId="47" fillId="2" borderId="177" xfId="11" applyNumberFormat="1" applyFont="1" applyFill="1" applyBorder="1" applyAlignment="1">
      <alignment horizontal="center" vertical="center"/>
    </xf>
    <xf numFmtId="3" fontId="47" fillId="2" borderId="176" xfId="11" applyNumberFormat="1" applyFont="1" applyFill="1" applyBorder="1" applyAlignment="1">
      <alignment horizontal="center" vertical="center"/>
    </xf>
    <xf numFmtId="3" fontId="47" fillId="2" borderId="176" xfId="10" applyNumberFormat="1" applyFont="1" applyFill="1" applyBorder="1" applyAlignment="1">
      <alignment horizontal="center" vertical="center"/>
    </xf>
    <xf numFmtId="3" fontId="47" fillId="2" borderId="168" xfId="11" applyNumberFormat="1" applyFont="1" applyFill="1" applyBorder="1" applyAlignment="1">
      <alignment horizontal="center" vertical="center"/>
    </xf>
    <xf numFmtId="3" fontId="47" fillId="2" borderId="168" xfId="10" applyNumberFormat="1" applyFont="1" applyFill="1" applyBorder="1" applyAlignment="1">
      <alignment horizontal="center" vertical="center"/>
    </xf>
    <xf numFmtId="3" fontId="47" fillId="2" borderId="179" xfId="11" applyNumberFormat="1" applyFont="1" applyFill="1" applyBorder="1" applyAlignment="1">
      <alignment horizontal="center" vertical="center"/>
    </xf>
    <xf numFmtId="3" fontId="47" fillId="2" borderId="179" xfId="10" applyNumberFormat="1" applyFont="1" applyFill="1" applyBorder="1" applyAlignment="1">
      <alignment horizontal="center" vertical="center"/>
    </xf>
    <xf numFmtId="3" fontId="47" fillId="2" borderId="10" xfId="10" applyNumberFormat="1" applyFont="1" applyFill="1" applyBorder="1" applyAlignment="1">
      <alignment horizontal="center" vertical="center"/>
    </xf>
    <xf numFmtId="3" fontId="47" fillId="11" borderId="192" xfId="11" applyNumberFormat="1" applyFont="1" applyFill="1" applyBorder="1" applyAlignment="1">
      <alignment horizontal="center" vertical="center"/>
    </xf>
    <xf numFmtId="3" fontId="47" fillId="11" borderId="192" xfId="10" applyNumberFormat="1" applyFont="1" applyFill="1" applyBorder="1" applyAlignment="1">
      <alignment horizontal="center" vertical="center"/>
    </xf>
    <xf numFmtId="3" fontId="47" fillId="11" borderId="211" xfId="11" applyNumberFormat="1" applyFont="1" applyFill="1" applyBorder="1" applyAlignment="1">
      <alignment horizontal="center" vertical="center"/>
    </xf>
    <xf numFmtId="3" fontId="47" fillId="11" borderId="211" xfId="10" applyNumberFormat="1" applyFont="1" applyFill="1" applyBorder="1" applyAlignment="1">
      <alignment horizontal="center" vertical="center"/>
    </xf>
    <xf numFmtId="3" fontId="47" fillId="2" borderId="10" xfId="11" applyNumberFormat="1" applyFont="1" applyFill="1" applyBorder="1" applyAlignment="1">
      <alignment horizontal="center" vertical="center"/>
    </xf>
    <xf numFmtId="3" fontId="47" fillId="2" borderId="192" xfId="11" applyNumberFormat="1" applyFont="1" applyFill="1" applyBorder="1" applyAlignment="1">
      <alignment horizontal="center" vertical="center"/>
    </xf>
    <xf numFmtId="3" fontId="47" fillId="2" borderId="197" xfId="11" applyNumberFormat="1" applyFont="1" applyFill="1" applyBorder="1" applyAlignment="1">
      <alignment horizontal="center" vertical="center"/>
    </xf>
    <xf numFmtId="0" fontId="36" fillId="11" borderId="200" xfId="0" applyFont="1" applyFill="1" applyBorder="1" applyAlignment="1">
      <alignment horizontal="center" vertical="center"/>
    </xf>
    <xf numFmtId="3" fontId="47" fillId="11" borderId="170" xfId="11" applyNumberFormat="1" applyFont="1" applyFill="1" applyBorder="1" applyAlignment="1">
      <alignment horizontal="center" vertical="center"/>
    </xf>
    <xf numFmtId="3" fontId="47" fillId="11" borderId="151" xfId="11" applyNumberFormat="1" applyFont="1" applyFill="1" applyBorder="1" applyAlignment="1">
      <alignment horizontal="center" vertical="center"/>
    </xf>
    <xf numFmtId="3" fontId="47" fillId="11" borderId="135" xfId="11" applyNumberFormat="1" applyFont="1" applyFill="1" applyBorder="1" applyAlignment="1">
      <alignment horizontal="center" vertical="center"/>
    </xf>
    <xf numFmtId="0" fontId="47" fillId="11" borderId="163" xfId="12" applyFont="1" applyFill="1" applyBorder="1" applyAlignment="1">
      <alignment horizontal="center" vertical="center"/>
    </xf>
    <xf numFmtId="0" fontId="47" fillId="2" borderId="210" xfId="12" applyFont="1" applyFill="1" applyBorder="1" applyAlignment="1">
      <alignment horizontal="right" vertical="center" wrapText="1"/>
    </xf>
    <xf numFmtId="3" fontId="47" fillId="2" borderId="210" xfId="13" applyNumberFormat="1" applyFont="1" applyFill="1" applyBorder="1" applyAlignment="1">
      <alignment horizontal="center" vertical="center"/>
    </xf>
    <xf numFmtId="3" fontId="47" fillId="2" borderId="210" xfId="12" applyNumberFormat="1" applyFont="1" applyFill="1" applyBorder="1" applyAlignment="1">
      <alignment horizontal="center" vertical="center" wrapText="1"/>
    </xf>
    <xf numFmtId="0" fontId="47" fillId="2" borderId="210" xfId="12" applyFont="1" applyFill="1" applyBorder="1" applyAlignment="1">
      <alignment horizontal="center" vertical="center" wrapText="1"/>
    </xf>
    <xf numFmtId="0" fontId="60" fillId="2" borderId="210" xfId="12" applyFont="1" applyFill="1" applyBorder="1" applyAlignment="1">
      <alignment horizontal="left" vertical="center" wrapText="1"/>
    </xf>
    <xf numFmtId="0" fontId="47" fillId="2" borderId="210" xfId="12" applyFont="1" applyFill="1" applyBorder="1" applyAlignment="1">
      <alignment horizontal="right" vertical="center"/>
    </xf>
    <xf numFmtId="0" fontId="47" fillId="2" borderId="210" xfId="12" applyFont="1" applyFill="1" applyBorder="1" applyAlignment="1">
      <alignment horizontal="center" vertical="center"/>
    </xf>
    <xf numFmtId="0" fontId="60" fillId="2" borderId="210" xfId="12" applyFont="1" applyFill="1" applyBorder="1" applyAlignment="1">
      <alignment horizontal="left" vertical="center"/>
    </xf>
    <xf numFmtId="3" fontId="36" fillId="11" borderId="156" xfId="0" applyNumberFormat="1" applyFont="1" applyFill="1" applyBorder="1" applyAlignment="1">
      <alignment horizontal="center" vertical="center"/>
    </xf>
    <xf numFmtId="3" fontId="36" fillId="2" borderId="203" xfId="0" applyNumberFormat="1" applyFont="1" applyFill="1" applyBorder="1" applyAlignment="1">
      <alignment horizontal="center" vertical="center"/>
    </xf>
    <xf numFmtId="0" fontId="47" fillId="0" borderId="169" xfId="12" applyFont="1" applyBorder="1" applyAlignment="1">
      <alignment horizontal="center" vertical="center"/>
    </xf>
    <xf numFmtId="3" fontId="47" fillId="2" borderId="197" xfId="13" applyNumberFormat="1" applyFont="1" applyFill="1" applyBorder="1" applyAlignment="1">
      <alignment horizontal="left" vertical="center"/>
    </xf>
    <xf numFmtId="3" fontId="47" fillId="2" borderId="211" xfId="13" applyNumberFormat="1" applyFont="1" applyFill="1" applyBorder="1" applyAlignment="1">
      <alignment horizontal="left" vertical="center"/>
    </xf>
    <xf numFmtId="3" fontId="47" fillId="2" borderId="197" xfId="13" applyNumberFormat="1" applyFont="1" applyFill="1" applyBorder="1" applyAlignment="1">
      <alignment horizontal="right" vertical="center"/>
    </xf>
    <xf numFmtId="3" fontId="47" fillId="2" borderId="211" xfId="13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 readingOrder="1"/>
    </xf>
    <xf numFmtId="0" fontId="0" fillId="0" borderId="0" xfId="0"/>
    <xf numFmtId="0" fontId="9" fillId="0" borderId="166" xfId="0" applyFont="1" applyBorder="1" applyAlignment="1">
      <alignment vertical="center" readingOrder="1"/>
    </xf>
    <xf numFmtId="0" fontId="0" fillId="0" borderId="0" xfId="0" applyAlignment="1">
      <alignment readingOrder="1"/>
    </xf>
    <xf numFmtId="0" fontId="9" fillId="0" borderId="0" xfId="1" applyFont="1" applyAlignment="1">
      <alignment horizontal="right" vertical="center" readingOrder="2"/>
    </xf>
    <xf numFmtId="0" fontId="9" fillId="0" borderId="166" xfId="0" applyFont="1" applyBorder="1" applyAlignment="1">
      <alignment horizontal="right" vertical="center" readingOrder="2"/>
    </xf>
    <xf numFmtId="0" fontId="7" fillId="11" borderId="69" xfId="1" applyFont="1" applyFill="1" applyBorder="1" applyAlignment="1">
      <alignment horizontal="center" vertical="center" wrapText="1"/>
    </xf>
    <xf numFmtId="0" fontId="7" fillId="11" borderId="142" xfId="1" applyFont="1" applyFill="1" applyBorder="1" applyAlignment="1">
      <alignment horizontal="center" vertical="center" wrapText="1"/>
    </xf>
    <xf numFmtId="0" fontId="59" fillId="0" borderId="156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top" wrapText="1"/>
    </xf>
    <xf numFmtId="0" fontId="7" fillId="11" borderId="115" xfId="1" applyFont="1" applyFill="1" applyBorder="1" applyAlignment="1">
      <alignment horizontal="center" vertical="center" wrapText="1"/>
    </xf>
    <xf numFmtId="0" fontId="63" fillId="11" borderId="72" xfId="1" applyFont="1" applyFill="1" applyBorder="1" applyAlignment="1">
      <alignment horizontal="center" vertical="center"/>
    </xf>
    <xf numFmtId="0" fontId="63" fillId="11" borderId="141" xfId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2" borderId="208" xfId="0" applyFont="1" applyFill="1" applyBorder="1" applyAlignment="1">
      <alignment horizontal="right" vertical="center"/>
    </xf>
    <xf numFmtId="0" fontId="7" fillId="2" borderId="197" xfId="0" applyFont="1" applyFill="1" applyBorder="1" applyAlignment="1">
      <alignment horizontal="right" vertical="center"/>
    </xf>
    <xf numFmtId="0" fontId="8" fillId="11" borderId="115" xfId="0" applyFont="1" applyFill="1" applyBorder="1" applyAlignment="1">
      <alignment horizontal="center" vertical="center"/>
    </xf>
    <xf numFmtId="0" fontId="8" fillId="11" borderId="162" xfId="0" applyFont="1" applyFill="1" applyBorder="1" applyAlignment="1">
      <alignment horizontal="center" vertical="center"/>
    </xf>
    <xf numFmtId="0" fontId="8" fillId="11" borderId="156" xfId="0" applyFont="1" applyFill="1" applyBorder="1" applyAlignment="1">
      <alignment horizontal="center" vertical="center"/>
    </xf>
    <xf numFmtId="0" fontId="8" fillId="11" borderId="142" xfId="0" applyFont="1" applyFill="1" applyBorder="1" applyAlignment="1">
      <alignment horizontal="center" vertical="center"/>
    </xf>
    <xf numFmtId="0" fontId="7" fillId="2" borderId="124" xfId="0" applyFont="1" applyFill="1" applyBorder="1" applyAlignment="1">
      <alignment horizontal="right" vertical="center"/>
    </xf>
    <xf numFmtId="0" fontId="63" fillId="11" borderId="156" xfId="0" applyFont="1" applyFill="1" applyBorder="1" applyAlignment="1">
      <alignment horizontal="left" vertical="center"/>
    </xf>
    <xf numFmtId="0" fontId="7" fillId="2" borderId="99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/>
    </xf>
    <xf numFmtId="0" fontId="7" fillId="2" borderId="90" xfId="0" applyFont="1" applyFill="1" applyBorder="1" applyAlignment="1">
      <alignment horizontal="center" vertical="center" textRotation="90"/>
    </xf>
    <xf numFmtId="0" fontId="7" fillId="2" borderId="200" xfId="0" applyFont="1" applyFill="1" applyBorder="1" applyAlignment="1">
      <alignment horizontal="right" vertical="center" readingOrder="2"/>
    </xf>
    <xf numFmtId="0" fontId="7" fillId="2" borderId="214" xfId="0" applyFont="1" applyFill="1" applyBorder="1" applyAlignment="1">
      <alignment horizontal="right" vertical="center" readingOrder="2"/>
    </xf>
    <xf numFmtId="0" fontId="7" fillId="2" borderId="102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/>
    </xf>
    <xf numFmtId="0" fontId="63" fillId="2" borderId="124" xfId="0" applyFont="1" applyFill="1" applyBorder="1" applyAlignment="1">
      <alignment horizontal="left" vertical="center"/>
    </xf>
    <xf numFmtId="0" fontId="7" fillId="11" borderId="156" xfId="0" applyFont="1" applyFill="1" applyBorder="1" applyAlignment="1">
      <alignment horizontal="right" vertical="center"/>
    </xf>
    <xf numFmtId="0" fontId="7" fillId="2" borderId="117" xfId="0" applyFont="1" applyFill="1" applyBorder="1" applyAlignment="1">
      <alignment horizontal="center" vertical="center" textRotation="90"/>
    </xf>
    <xf numFmtId="0" fontId="23" fillId="0" borderId="0" xfId="0" applyFont="1" applyAlignment="1">
      <alignment horizontal="center"/>
    </xf>
    <xf numFmtId="0" fontId="63" fillId="2" borderId="100" xfId="0" applyFont="1" applyFill="1" applyBorder="1" applyAlignment="1">
      <alignment horizontal="center" vertical="center" textRotation="90"/>
    </xf>
    <xf numFmtId="0" fontId="63" fillId="2" borderId="42" xfId="0" applyFont="1" applyFill="1" applyBorder="1" applyAlignment="1">
      <alignment horizontal="center" vertical="center" textRotation="90"/>
    </xf>
    <xf numFmtId="0" fontId="63" fillId="2" borderId="89" xfId="0" applyFont="1" applyFill="1" applyBorder="1" applyAlignment="1">
      <alignment horizontal="center" vertical="center" textRotation="90"/>
    </xf>
    <xf numFmtId="0" fontId="63" fillId="2" borderId="143" xfId="0" applyFont="1" applyFill="1" applyBorder="1" applyAlignment="1">
      <alignment horizontal="center" vertical="center" textRotation="90"/>
    </xf>
    <xf numFmtId="0" fontId="5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3" fillId="11" borderId="95" xfId="0" applyFont="1" applyFill="1" applyBorder="1" applyAlignment="1">
      <alignment horizontal="center" vertical="center"/>
    </xf>
    <xf numFmtId="0" fontId="63" fillId="11" borderId="137" xfId="0" applyFont="1" applyFill="1" applyBorder="1" applyAlignment="1">
      <alignment horizontal="center" vertical="center"/>
    </xf>
    <xf numFmtId="0" fontId="59" fillId="0" borderId="0" xfId="0" applyFont="1" applyBorder="1" applyAlignment="1">
      <alignment horizontal="center" vertical="center" wrapText="1"/>
    </xf>
    <xf numFmtId="0" fontId="7" fillId="11" borderId="164" xfId="0" applyFont="1" applyFill="1" applyBorder="1" applyAlignment="1">
      <alignment horizontal="center" vertical="center" wrapText="1"/>
    </xf>
    <xf numFmtId="0" fontId="7" fillId="11" borderId="115" xfId="0" applyFont="1" applyFill="1" applyBorder="1" applyAlignment="1">
      <alignment horizontal="center" vertical="center" wrapText="1"/>
    </xf>
    <xf numFmtId="0" fontId="7" fillId="11" borderId="162" xfId="0" applyFont="1" applyFill="1" applyBorder="1" applyAlignment="1">
      <alignment horizontal="center" vertical="center" wrapText="1"/>
    </xf>
    <xf numFmtId="0" fontId="63" fillId="2" borderId="10" xfId="0" applyFont="1" applyFill="1" applyBorder="1" applyAlignment="1">
      <alignment horizontal="left" vertical="center"/>
    </xf>
    <xf numFmtId="0" fontId="63" fillId="2" borderId="140" xfId="0" applyFont="1" applyFill="1" applyBorder="1" applyAlignment="1">
      <alignment horizontal="left" vertical="center"/>
    </xf>
    <xf numFmtId="0" fontId="63" fillId="2" borderId="104" xfId="0" applyFont="1" applyFill="1" applyBorder="1" applyAlignment="1">
      <alignment horizontal="left" vertical="center"/>
    </xf>
    <xf numFmtId="0" fontId="63" fillId="2" borderId="104" xfId="0" applyFont="1" applyFill="1" applyBorder="1" applyAlignment="1">
      <alignment horizontal="left"/>
    </xf>
    <xf numFmtId="0" fontId="63" fillId="2" borderId="197" xfId="0" applyFont="1" applyFill="1" applyBorder="1" applyAlignment="1">
      <alignment horizontal="left" vertical="center"/>
    </xf>
    <xf numFmtId="0" fontId="63" fillId="2" borderId="207" xfId="0" applyFont="1" applyFill="1" applyBorder="1" applyAlignment="1">
      <alignment horizontal="left" vertical="center"/>
    </xf>
    <xf numFmtId="0" fontId="63" fillId="2" borderId="209" xfId="0" applyFont="1" applyFill="1" applyBorder="1" applyAlignment="1">
      <alignment horizontal="left" vertical="center"/>
    </xf>
    <xf numFmtId="0" fontId="63" fillId="2" borderId="144" xfId="0" applyFont="1" applyFill="1" applyBorder="1" applyAlignment="1">
      <alignment horizontal="left" vertical="center"/>
    </xf>
    <xf numFmtId="0" fontId="23" fillId="0" borderId="0" xfId="0" applyFont="1" applyAlignment="1">
      <alignment horizontal="left"/>
    </xf>
    <xf numFmtId="0" fontId="7" fillId="2" borderId="171" xfId="0" applyFont="1" applyFill="1" applyBorder="1" applyAlignment="1">
      <alignment horizontal="right" vertical="center"/>
    </xf>
    <xf numFmtId="0" fontId="7" fillId="2" borderId="209" xfId="0" applyFont="1" applyFill="1" applyBorder="1" applyAlignment="1">
      <alignment horizontal="right" vertical="center"/>
    </xf>
    <xf numFmtId="0" fontId="7" fillId="2" borderId="104" xfId="0" applyFont="1" applyFill="1" applyBorder="1" applyAlignment="1">
      <alignment horizontal="right" vertical="center"/>
    </xf>
    <xf numFmtId="0" fontId="7" fillId="2" borderId="119" xfId="0" applyFont="1" applyFill="1" applyBorder="1" applyAlignment="1">
      <alignment horizontal="center" vertical="center" textRotation="90"/>
    </xf>
    <xf numFmtId="0" fontId="7" fillId="2" borderId="120" xfId="0" applyFont="1" applyFill="1" applyBorder="1" applyAlignment="1">
      <alignment horizontal="center" vertical="center" textRotation="90"/>
    </xf>
    <xf numFmtId="0" fontId="7" fillId="2" borderId="156" xfId="0" applyFont="1" applyFill="1" applyBorder="1" applyAlignment="1">
      <alignment horizontal="right" vertical="center" readingOrder="2"/>
    </xf>
    <xf numFmtId="0" fontId="63" fillId="2" borderId="156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right" vertical="center" readingOrder="2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7" fillId="11" borderId="72" xfId="0" applyFont="1" applyFill="1" applyBorder="1" applyAlignment="1">
      <alignment horizontal="center" vertical="center" wrapText="1"/>
    </xf>
    <xf numFmtId="0" fontId="7" fillId="11" borderId="154" xfId="0" applyFont="1" applyFill="1" applyBorder="1" applyAlignment="1">
      <alignment horizontal="center" vertical="center" wrapText="1"/>
    </xf>
    <xf numFmtId="0" fontId="7" fillId="11" borderId="87" xfId="0" applyFont="1" applyFill="1" applyBorder="1" applyAlignment="1">
      <alignment horizontal="center" vertical="center" wrapText="1"/>
    </xf>
    <xf numFmtId="0" fontId="7" fillId="11" borderId="212" xfId="0" applyFont="1" applyFill="1" applyBorder="1" applyAlignment="1">
      <alignment horizontal="center" vertical="center"/>
    </xf>
    <xf numFmtId="0" fontId="7" fillId="11" borderId="21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9" fillId="0" borderId="156" xfId="0" applyFont="1" applyBorder="1" applyAlignment="1">
      <alignment horizontal="center" vertical="center" wrapText="1"/>
    </xf>
    <xf numFmtId="0" fontId="7" fillId="11" borderId="162" xfId="0" applyFont="1" applyFill="1" applyBorder="1" applyAlignment="1">
      <alignment horizontal="center" vertical="center"/>
    </xf>
    <xf numFmtId="0" fontId="7" fillId="11" borderId="69" xfId="0" applyFont="1" applyFill="1" applyBorder="1" applyAlignment="1">
      <alignment horizontal="center" vertical="center"/>
    </xf>
    <xf numFmtId="0" fontId="7" fillId="11" borderId="142" xfId="0" applyFont="1" applyFill="1" applyBorder="1" applyAlignment="1">
      <alignment horizontal="center" vertical="center"/>
    </xf>
    <xf numFmtId="0" fontId="7" fillId="11" borderId="95" xfId="0" applyFont="1" applyFill="1" applyBorder="1" applyAlignment="1">
      <alignment horizontal="center" vertical="center" wrapText="1"/>
    </xf>
    <xf numFmtId="0" fontId="7" fillId="11" borderId="0" xfId="0" applyFont="1" applyFill="1" applyBorder="1" applyAlignment="1">
      <alignment horizontal="center" vertical="center" wrapText="1"/>
    </xf>
    <xf numFmtId="0" fontId="63" fillId="11" borderId="164" xfId="0" applyFont="1" applyFill="1" applyBorder="1" applyAlignment="1">
      <alignment horizontal="center" vertical="center"/>
    </xf>
    <xf numFmtId="0" fontId="63" fillId="11" borderId="72" xfId="0" applyFont="1" applyFill="1" applyBorder="1" applyAlignment="1">
      <alignment horizontal="center" vertical="center"/>
    </xf>
    <xf numFmtId="0" fontId="63" fillId="11" borderId="141" xfId="0" applyFont="1" applyFill="1" applyBorder="1" applyAlignment="1">
      <alignment horizontal="center" vertical="center"/>
    </xf>
    <xf numFmtId="0" fontId="14" fillId="11" borderId="87" xfId="0" applyFont="1" applyFill="1" applyBorder="1" applyAlignment="1">
      <alignment horizontal="center" vertical="center"/>
    </xf>
    <xf numFmtId="0" fontId="14" fillId="11" borderId="87" xfId="0" applyFont="1" applyFill="1" applyBorder="1"/>
    <xf numFmtId="0" fontId="7" fillId="11" borderId="69" xfId="0" applyFont="1" applyFill="1" applyBorder="1" applyAlignment="1">
      <alignment horizontal="center" vertical="center" wrapText="1"/>
    </xf>
    <xf numFmtId="0" fontId="3" fillId="2" borderId="163" xfId="0" applyFont="1" applyFill="1" applyBorder="1" applyAlignment="1">
      <alignment horizontal="right" vertical="center" wrapText="1"/>
    </xf>
    <xf numFmtId="0" fontId="53" fillId="2" borderId="95" xfId="0" applyFont="1" applyFill="1" applyBorder="1" applyAlignment="1">
      <alignment horizontal="right" vertical="center"/>
    </xf>
    <xf numFmtId="0" fontId="7" fillId="11" borderId="154" xfId="0" applyFont="1" applyFill="1" applyBorder="1" applyAlignment="1">
      <alignment horizontal="center" vertical="center"/>
    </xf>
    <xf numFmtId="0" fontId="72" fillId="0" borderId="0" xfId="23" applyFont="1" applyBorder="1" applyAlignment="1">
      <alignment horizontal="left" vertical="top" wrapText="1"/>
    </xf>
    <xf numFmtId="0" fontId="53" fillId="2" borderId="0" xfId="0" applyFont="1" applyFill="1" applyBorder="1" applyAlignment="1">
      <alignment horizontal="right" vertical="center" readingOrder="1"/>
    </xf>
    <xf numFmtId="0" fontId="6" fillId="0" borderId="0" xfId="0" applyFont="1" applyBorder="1" applyAlignment="1">
      <alignment horizontal="center" vertical="center" wrapText="1"/>
    </xf>
    <xf numFmtId="0" fontId="63" fillId="11" borderId="131" xfId="0" applyFont="1" applyFill="1" applyBorder="1" applyAlignment="1">
      <alignment horizontal="center" vertical="center"/>
    </xf>
    <xf numFmtId="0" fontId="63" fillId="11" borderId="0" xfId="0" applyFont="1" applyFill="1" applyBorder="1" applyAlignment="1">
      <alignment horizontal="center" vertical="center"/>
    </xf>
    <xf numFmtId="0" fontId="63" fillId="11" borderId="136" xfId="0" applyFont="1" applyFill="1" applyBorder="1" applyAlignment="1">
      <alignment horizontal="center" vertical="center"/>
    </xf>
    <xf numFmtId="0" fontId="7" fillId="11" borderId="139" xfId="0" applyFont="1" applyFill="1" applyBorder="1" applyAlignment="1">
      <alignment horizontal="center" vertical="center" wrapText="1"/>
    </xf>
    <xf numFmtId="0" fontId="14" fillId="11" borderId="154" xfId="0" applyFont="1" applyFill="1" applyBorder="1" applyAlignment="1">
      <alignment horizontal="center" vertical="center"/>
    </xf>
    <xf numFmtId="0" fontId="14" fillId="11" borderId="154" xfId="0" applyFont="1" applyFill="1" applyBorder="1"/>
    <xf numFmtId="0" fontId="7" fillId="11" borderId="131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/>
    </xf>
    <xf numFmtId="0" fontId="7" fillId="11" borderId="136" xfId="0" applyFont="1" applyFill="1" applyBorder="1" applyAlignment="1">
      <alignment horizontal="center" vertical="center"/>
    </xf>
    <xf numFmtId="0" fontId="59" fillId="0" borderId="0" xfId="0" applyFont="1" applyBorder="1" applyAlignment="1">
      <alignment horizontal="left" vertical="center" wrapText="1"/>
    </xf>
    <xf numFmtId="0" fontId="36" fillId="11" borderId="163" xfId="0" applyFont="1" applyFill="1" applyBorder="1" applyAlignment="1">
      <alignment horizontal="center" vertical="center"/>
    </xf>
    <xf numFmtId="0" fontId="36" fillId="0" borderId="110" xfId="0" applyFont="1" applyBorder="1" applyAlignment="1">
      <alignment horizontal="right" vertical="center"/>
    </xf>
    <xf numFmtId="0" fontId="36" fillId="2" borderId="126" xfId="0" applyFont="1" applyFill="1" applyBorder="1" applyAlignment="1">
      <alignment horizontal="right" vertical="center"/>
    </xf>
    <xf numFmtId="0" fontId="36" fillId="0" borderId="111" xfId="0" applyFont="1" applyBorder="1" applyAlignment="1">
      <alignment horizontal="right" vertical="center"/>
    </xf>
    <xf numFmtId="0" fontId="36" fillId="11" borderId="109" xfId="0" applyFont="1" applyFill="1" applyBorder="1" applyAlignment="1">
      <alignment horizontal="right" vertical="center"/>
    </xf>
    <xf numFmtId="3" fontId="36" fillId="0" borderId="110" xfId="0" applyNumberFormat="1" applyFont="1" applyBorder="1" applyAlignment="1">
      <alignment horizontal="center" vertical="center"/>
    </xf>
    <xf numFmtId="3" fontId="36" fillId="2" borderId="126" xfId="0" applyNumberFormat="1" applyFont="1" applyFill="1" applyBorder="1" applyAlignment="1">
      <alignment horizontal="center" vertical="center"/>
    </xf>
    <xf numFmtId="3" fontId="36" fillId="0" borderId="111" xfId="0" applyNumberFormat="1" applyFont="1" applyBorder="1" applyAlignment="1">
      <alignment horizontal="center" vertical="center"/>
    </xf>
    <xf numFmtId="0" fontId="53" fillId="0" borderId="95" xfId="0" applyFont="1" applyBorder="1" applyAlignment="1">
      <alignment horizontal="right"/>
    </xf>
    <xf numFmtId="3" fontId="36" fillId="11" borderId="109" xfId="0" applyNumberFormat="1" applyFont="1" applyFill="1" applyBorder="1" applyAlignment="1">
      <alignment horizontal="center" vertical="center"/>
    </xf>
    <xf numFmtId="0" fontId="36" fillId="11" borderId="109" xfId="0" applyFont="1" applyFill="1" applyBorder="1" applyAlignment="1">
      <alignment horizontal="center" vertical="center"/>
    </xf>
    <xf numFmtId="166" fontId="36" fillId="0" borderId="110" xfId="0" applyNumberFormat="1" applyFont="1" applyBorder="1" applyAlignment="1">
      <alignment horizontal="center" vertical="center"/>
    </xf>
    <xf numFmtId="166" fontId="36" fillId="11" borderId="163" xfId="0" applyNumberFormat="1" applyFont="1" applyFill="1" applyBorder="1" applyAlignment="1">
      <alignment horizontal="center" vertical="center"/>
    </xf>
    <xf numFmtId="166" fontId="36" fillId="2" borderId="151" xfId="0" applyNumberFormat="1" applyFont="1" applyFill="1" applyBorder="1" applyAlignment="1">
      <alignment horizontal="center" vertical="center"/>
    </xf>
    <xf numFmtId="166" fontId="36" fillId="0" borderId="135" xfId="0" applyNumberFormat="1" applyFont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64" fillId="0" borderId="0" xfId="0" applyFont="1" applyAlignment="1">
      <alignment horizontal="left" vertical="center"/>
    </xf>
    <xf numFmtId="0" fontId="59" fillId="2" borderId="0" xfId="0" applyFont="1" applyFill="1" applyAlignment="1">
      <alignment horizontal="left" vertical="center" wrapText="1"/>
    </xf>
    <xf numFmtId="0" fontId="56" fillId="0" borderId="0" xfId="0" applyFont="1" applyAlignment="1">
      <alignment horizontal="center" vertical="center" readingOrder="2"/>
    </xf>
    <xf numFmtId="0" fontId="69" fillId="0" borderId="0" xfId="0" applyFont="1" applyAlignment="1">
      <alignment horizontal="center" vertical="center" readingOrder="1"/>
    </xf>
    <xf numFmtId="0" fontId="56" fillId="0" borderId="0" xfId="0" applyFont="1" applyAlignment="1">
      <alignment horizontal="center"/>
    </xf>
    <xf numFmtId="0" fontId="63" fillId="2" borderId="197" xfId="0" applyFont="1" applyFill="1" applyBorder="1" applyAlignment="1">
      <alignment horizontal="left" vertical="center" wrapText="1"/>
    </xf>
    <xf numFmtId="0" fontId="63" fillId="2" borderId="0" xfId="0" applyFont="1" applyFill="1" applyBorder="1" applyAlignment="1">
      <alignment horizontal="left" vertical="center" wrapText="1"/>
    </xf>
    <xf numFmtId="0" fontId="63" fillId="2" borderId="124" xfId="0" applyFont="1" applyFill="1" applyBorder="1" applyAlignment="1">
      <alignment horizontal="left" vertical="center" wrapText="1"/>
    </xf>
    <xf numFmtId="0" fontId="63" fillId="11" borderId="94" xfId="0" applyFont="1" applyFill="1" applyBorder="1" applyAlignment="1">
      <alignment horizontal="left" vertical="center" wrapText="1"/>
    </xf>
    <xf numFmtId="0" fontId="7" fillId="11" borderId="94" xfId="0" applyFont="1" applyFill="1" applyBorder="1" applyAlignment="1">
      <alignment horizontal="right" vertical="center" wrapText="1"/>
    </xf>
    <xf numFmtId="0" fontId="7" fillId="2" borderId="156" xfId="0" applyFont="1" applyFill="1" applyBorder="1" applyAlignment="1">
      <alignment horizontal="right" vertical="center" wrapText="1"/>
    </xf>
    <xf numFmtId="0" fontId="63" fillId="2" borderId="156" xfId="0" applyFont="1" applyFill="1" applyBorder="1" applyAlignment="1">
      <alignment horizontal="left" vertical="center" wrapText="1"/>
    </xf>
    <xf numFmtId="0" fontId="7" fillId="2" borderId="124" xfId="0" applyFont="1" applyFill="1" applyBorder="1" applyAlignment="1">
      <alignment horizontal="right" vertical="center" wrapText="1"/>
    </xf>
    <xf numFmtId="0" fontId="7" fillId="2" borderId="115" xfId="0" applyFont="1" applyFill="1" applyBorder="1" applyAlignment="1">
      <alignment horizontal="center" vertical="center" textRotation="180" wrapText="1"/>
    </xf>
    <xf numFmtId="0" fontId="7" fillId="2" borderId="161" xfId="0" applyFont="1" applyFill="1" applyBorder="1" applyAlignment="1">
      <alignment horizontal="center" vertical="center" textRotation="180" wrapText="1"/>
    </xf>
    <xf numFmtId="0" fontId="7" fillId="2" borderId="0" xfId="0" applyFont="1" applyFill="1" applyBorder="1" applyAlignment="1">
      <alignment horizontal="center" vertical="center" textRotation="180" wrapText="1"/>
    </xf>
    <xf numFmtId="0" fontId="7" fillId="2" borderId="8" xfId="0" applyFont="1" applyFill="1" applyBorder="1" applyAlignment="1">
      <alignment horizontal="center" vertical="center" textRotation="180" wrapText="1"/>
    </xf>
    <xf numFmtId="0" fontId="7" fillId="2" borderId="159" xfId="0" applyFont="1" applyFill="1" applyBorder="1" applyAlignment="1">
      <alignment horizontal="center" vertical="center" textRotation="180" wrapText="1"/>
    </xf>
    <xf numFmtId="0" fontId="7" fillId="2" borderId="152" xfId="0" applyFont="1" applyFill="1" applyBorder="1" applyAlignment="1">
      <alignment horizontal="center" vertical="center" textRotation="180" wrapText="1"/>
    </xf>
    <xf numFmtId="0" fontId="63" fillId="2" borderId="209" xfId="0" applyFont="1" applyFill="1" applyBorder="1" applyAlignment="1">
      <alignment horizontal="left" vertical="center" wrapText="1"/>
    </xf>
    <xf numFmtId="0" fontId="63" fillId="2" borderId="210" xfId="0" applyFont="1" applyFill="1" applyBorder="1" applyAlignment="1">
      <alignment horizontal="left" vertical="center" wrapText="1"/>
    </xf>
    <xf numFmtId="0" fontId="63" fillId="2" borderId="213" xfId="0" applyFont="1" applyFill="1" applyBorder="1" applyAlignment="1">
      <alignment horizontal="center" vertical="center" textRotation="90" wrapText="1" readingOrder="2"/>
    </xf>
    <xf numFmtId="0" fontId="63" fillId="2" borderId="115" xfId="0" applyFont="1" applyFill="1" applyBorder="1" applyAlignment="1">
      <alignment horizontal="center" vertical="center" textRotation="90" wrapText="1" readingOrder="2"/>
    </xf>
    <xf numFmtId="0" fontId="63" fillId="2" borderId="42" xfId="0" applyFont="1" applyFill="1" applyBorder="1" applyAlignment="1">
      <alignment horizontal="center" vertical="center" textRotation="90" wrapText="1" readingOrder="2"/>
    </xf>
    <xf numFmtId="0" fontId="63" fillId="2" borderId="0" xfId="0" applyFont="1" applyFill="1" applyBorder="1" applyAlignment="1">
      <alignment horizontal="center" vertical="center" textRotation="90" wrapText="1" readingOrder="2"/>
    </xf>
    <xf numFmtId="0" fontId="63" fillId="2" borderId="89" xfId="0" applyFont="1" applyFill="1" applyBorder="1" applyAlignment="1">
      <alignment horizontal="center" vertical="center" textRotation="90" wrapText="1" readingOrder="2"/>
    </xf>
    <xf numFmtId="0" fontId="63" fillId="2" borderId="159" xfId="0" applyFont="1" applyFill="1" applyBorder="1" applyAlignment="1">
      <alignment horizontal="center" vertical="center" textRotation="90" wrapText="1" readingOrder="2"/>
    </xf>
    <xf numFmtId="0" fontId="63" fillId="2" borderId="143" xfId="0" applyFont="1" applyFill="1" applyBorder="1" applyAlignment="1">
      <alignment horizontal="center" vertical="center" textRotation="90" wrapText="1"/>
    </xf>
    <xf numFmtId="0" fontId="63" fillId="2" borderId="42" xfId="0" applyFont="1" applyFill="1" applyBorder="1" applyAlignment="1">
      <alignment horizontal="center" vertical="center" textRotation="90" wrapText="1"/>
    </xf>
    <xf numFmtId="0" fontId="63" fillId="2" borderId="89" xfId="0" applyFont="1" applyFill="1" applyBorder="1" applyAlignment="1">
      <alignment horizontal="center" vertical="center" textRotation="90" wrapText="1"/>
    </xf>
    <xf numFmtId="0" fontId="63" fillId="2" borderId="119" xfId="0" applyFont="1" applyFill="1" applyBorder="1" applyAlignment="1">
      <alignment horizontal="center" vertical="center" textRotation="90" wrapText="1"/>
    </xf>
    <xf numFmtId="0" fontId="63" fillId="2" borderId="120" xfId="0" applyFont="1" applyFill="1" applyBorder="1" applyAlignment="1">
      <alignment horizontal="center" vertical="center" textRotation="90" wrapText="1"/>
    </xf>
    <xf numFmtId="0" fontId="63" fillId="2" borderId="121" xfId="0" applyFont="1" applyFill="1" applyBorder="1" applyAlignment="1">
      <alignment horizontal="center" vertical="center" textRotation="90" wrapText="1"/>
    </xf>
    <xf numFmtId="0" fontId="63" fillId="2" borderId="10" xfId="0" applyFont="1" applyFill="1" applyBorder="1" applyAlignment="1">
      <alignment horizontal="left" vertical="center" wrapText="1"/>
    </xf>
    <xf numFmtId="0" fontId="63" fillId="2" borderId="140" xfId="0" applyFont="1" applyFill="1" applyBorder="1" applyAlignment="1">
      <alignment horizontal="left" vertical="center" wrapText="1"/>
    </xf>
    <xf numFmtId="0" fontId="63" fillId="2" borderId="146" xfId="0" applyFont="1" applyFill="1" applyBorder="1" applyAlignment="1">
      <alignment horizontal="left" vertical="center" wrapText="1"/>
    </xf>
    <xf numFmtId="0" fontId="63" fillId="2" borderId="8" xfId="0" applyFont="1" applyFill="1" applyBorder="1" applyAlignment="1">
      <alignment horizontal="left" vertical="center" wrapText="1"/>
    </xf>
    <xf numFmtId="0" fontId="69" fillId="0" borderId="0" xfId="0" applyFont="1" applyAlignment="1">
      <alignment horizontal="center" wrapText="1"/>
    </xf>
    <xf numFmtId="0" fontId="59" fillId="0" borderId="137" xfId="0" applyFont="1" applyBorder="1" applyAlignment="1">
      <alignment horizontal="center" vertical="center" wrapText="1"/>
    </xf>
    <xf numFmtId="0" fontId="7" fillId="2" borderId="116" xfId="0" applyFont="1" applyFill="1" applyBorder="1" applyAlignment="1">
      <alignment horizontal="center" vertical="center" textRotation="180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104" xfId="0" applyFont="1" applyFill="1" applyBorder="1" applyAlignment="1">
      <alignment horizontal="right" vertical="center" wrapText="1"/>
    </xf>
    <xf numFmtId="0" fontId="7" fillId="2" borderId="118" xfId="0" applyFont="1" applyFill="1" applyBorder="1" applyAlignment="1">
      <alignment horizontal="center" vertical="center" textRotation="180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197" xfId="0" applyFont="1" applyFill="1" applyBorder="1" applyAlignment="1">
      <alignment horizontal="right" vertical="center" wrapText="1"/>
    </xf>
    <xf numFmtId="0" fontId="63" fillId="11" borderId="147" xfId="0" applyFont="1" applyFill="1" applyBorder="1" applyAlignment="1">
      <alignment horizontal="center" vertical="center" wrapText="1"/>
    </xf>
    <xf numFmtId="0" fontId="66" fillId="11" borderId="95" xfId="0" applyFont="1" applyFill="1" applyBorder="1" applyAlignment="1">
      <alignment horizontal="center" vertical="center" wrapText="1"/>
    </xf>
    <xf numFmtId="0" fontId="66" fillId="11" borderId="91" xfId="0" applyFont="1" applyFill="1" applyBorder="1" applyAlignment="1">
      <alignment horizontal="center" vertical="center" wrapText="1"/>
    </xf>
    <xf numFmtId="0" fontId="66" fillId="11" borderId="137" xfId="0" applyFont="1" applyFill="1" applyBorder="1" applyAlignment="1">
      <alignment horizontal="center" vertical="center" wrapText="1"/>
    </xf>
    <xf numFmtId="0" fontId="7" fillId="2" borderId="210" xfId="0" applyFont="1" applyFill="1" applyBorder="1" applyAlignment="1">
      <alignment horizontal="right" vertical="center" wrapText="1"/>
    </xf>
    <xf numFmtId="0" fontId="7" fillId="2" borderId="209" xfId="0" applyFont="1" applyFill="1" applyBorder="1" applyAlignment="1">
      <alignment horizontal="right" vertical="center" wrapText="1"/>
    </xf>
    <xf numFmtId="0" fontId="14" fillId="11" borderId="95" xfId="0" applyFont="1" applyFill="1" applyBorder="1" applyAlignment="1">
      <alignment horizontal="center" vertical="center" wrapText="1"/>
    </xf>
    <xf numFmtId="0" fontId="14" fillId="11" borderId="97" xfId="0" applyFont="1" applyFill="1" applyBorder="1" applyAlignment="1">
      <alignment horizontal="center" vertical="center" wrapText="1"/>
    </xf>
    <xf numFmtId="0" fontId="14" fillId="11" borderId="101" xfId="0" applyFont="1" applyFill="1" applyBorder="1" applyAlignment="1">
      <alignment horizontal="center" vertical="center" wrapText="1"/>
    </xf>
    <xf numFmtId="0" fontId="14" fillId="11" borderId="7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right" vertical="center"/>
    </xf>
    <xf numFmtId="0" fontId="40" fillId="0" borderId="12" xfId="0" applyFont="1" applyBorder="1" applyAlignment="1">
      <alignment horizontal="right" vertical="center"/>
    </xf>
    <xf numFmtId="0" fontId="18" fillId="0" borderId="26" xfId="0" applyFont="1" applyBorder="1" applyAlignment="1">
      <alignment horizontal="right" vertical="center"/>
    </xf>
    <xf numFmtId="0" fontId="18" fillId="0" borderId="12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3" fillId="11" borderId="148" xfId="0" applyFont="1" applyFill="1" applyBorder="1" applyAlignment="1">
      <alignment horizontal="center" vertical="center"/>
    </xf>
    <xf numFmtId="0" fontId="63" fillId="11" borderId="91" xfId="0" applyFont="1" applyFill="1" applyBorder="1" applyAlignment="1">
      <alignment horizontal="center" vertical="center"/>
    </xf>
    <xf numFmtId="0" fontId="7" fillId="11" borderId="87" xfId="0" applyFont="1" applyFill="1" applyBorder="1" applyAlignment="1">
      <alignment horizontal="center" vertical="center"/>
    </xf>
    <xf numFmtId="0" fontId="7" fillId="11" borderId="123" xfId="0" applyFont="1" applyFill="1" applyBorder="1" applyAlignment="1">
      <alignment horizontal="center" vertical="center" wrapText="1"/>
    </xf>
    <xf numFmtId="0" fontId="7" fillId="11" borderId="91" xfId="0" applyFont="1" applyFill="1" applyBorder="1" applyAlignment="1">
      <alignment horizontal="center" vertical="center" wrapText="1"/>
    </xf>
    <xf numFmtId="0" fontId="7" fillId="11" borderId="97" xfId="0" applyFont="1" applyFill="1" applyBorder="1" applyAlignment="1">
      <alignment horizontal="center" vertical="center"/>
    </xf>
    <xf numFmtId="0" fontId="7" fillId="11" borderId="75" xfId="0" applyFont="1" applyFill="1" applyBorder="1" applyAlignment="1">
      <alignment horizontal="center" vertical="center"/>
    </xf>
    <xf numFmtId="0" fontId="7" fillId="11" borderId="164" xfId="0" applyFont="1" applyFill="1" applyBorder="1" applyAlignment="1">
      <alignment horizontal="right" vertical="center"/>
    </xf>
    <xf numFmtId="0" fontId="7" fillId="11" borderId="115" xfId="0" applyFont="1" applyFill="1" applyBorder="1" applyAlignment="1">
      <alignment horizontal="right" vertical="center"/>
    </xf>
    <xf numFmtId="0" fontId="7" fillId="11" borderId="162" xfId="0" applyFont="1" applyFill="1" applyBorder="1" applyAlignment="1">
      <alignment horizontal="right" vertical="center"/>
    </xf>
    <xf numFmtId="0" fontId="7" fillId="11" borderId="96" xfId="0" applyFont="1" applyFill="1" applyBorder="1" applyAlignment="1">
      <alignment horizontal="center" vertical="center" wrapText="1" readingOrder="2"/>
    </xf>
    <xf numFmtId="0" fontId="7" fillId="11" borderId="87" xfId="0" applyFont="1" applyFill="1" applyBorder="1" applyAlignment="1">
      <alignment horizontal="center" vertical="center" wrapText="1" readingOrder="2"/>
    </xf>
    <xf numFmtId="0" fontId="7" fillId="11" borderId="88" xfId="0" applyFont="1" applyFill="1" applyBorder="1" applyAlignment="1">
      <alignment horizontal="center" vertical="center" wrapText="1" readingOrder="2"/>
    </xf>
    <xf numFmtId="0" fontId="36" fillId="2" borderId="127" xfId="0" applyFont="1" applyFill="1" applyBorder="1" applyAlignment="1">
      <alignment horizontal="right" vertical="center"/>
    </xf>
    <xf numFmtId="0" fontId="63" fillId="2" borderId="127" xfId="0" applyFont="1" applyFill="1" applyBorder="1" applyAlignment="1">
      <alignment horizontal="left" vertical="center"/>
    </xf>
    <xf numFmtId="0" fontId="63" fillId="2" borderId="163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7" fillId="2" borderId="127" xfId="0" applyFont="1" applyFill="1" applyBorder="1" applyAlignment="1">
      <alignment horizontal="right" vertical="center" wrapText="1"/>
    </xf>
    <xf numFmtId="0" fontId="7" fillId="2" borderId="163" xfId="0" applyFont="1" applyFill="1" applyBorder="1" applyAlignment="1">
      <alignment horizontal="right" vertical="center" wrapText="1"/>
    </xf>
    <xf numFmtId="0" fontId="7" fillId="2" borderId="127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7" fillId="11" borderId="95" xfId="0" applyFont="1" applyFill="1" applyBorder="1" applyAlignment="1">
      <alignment horizontal="center" vertical="center"/>
    </xf>
    <xf numFmtId="0" fontId="7" fillId="11" borderId="138" xfId="0" applyFont="1" applyFill="1" applyBorder="1" applyAlignment="1">
      <alignment horizontal="center" vertical="center"/>
    </xf>
    <xf numFmtId="0" fontId="7" fillId="11" borderId="137" xfId="0" applyFont="1" applyFill="1" applyBorder="1" applyAlignment="1">
      <alignment horizontal="center" vertical="center"/>
    </xf>
    <xf numFmtId="0" fontId="7" fillId="11" borderId="193" xfId="0" applyFont="1" applyFill="1" applyBorder="1" applyAlignment="1">
      <alignment horizontal="right" vertical="center"/>
    </xf>
    <xf numFmtId="0" fontId="7" fillId="11" borderId="163" xfId="0" applyFont="1" applyFill="1" applyBorder="1" applyAlignment="1">
      <alignment horizontal="right" vertical="center"/>
    </xf>
    <xf numFmtId="0" fontId="7" fillId="11" borderId="185" xfId="0" applyFont="1" applyFill="1" applyBorder="1" applyAlignment="1">
      <alignment horizontal="right" vertical="center"/>
    </xf>
    <xf numFmtId="0" fontId="0" fillId="0" borderId="95" xfId="0" applyBorder="1" applyAlignment="1">
      <alignment horizontal="right" vertical="center" readingOrder="1"/>
    </xf>
    <xf numFmtId="0" fontId="7" fillId="2" borderId="177" xfId="0" applyFont="1" applyFill="1" applyBorder="1" applyAlignment="1">
      <alignment horizontal="right" vertical="center" wrapText="1"/>
    </xf>
    <xf numFmtId="0" fontId="7" fillId="2" borderId="135" xfId="0" applyFont="1" applyFill="1" applyBorder="1" applyAlignment="1">
      <alignment horizontal="right" vertical="center" wrapText="1"/>
    </xf>
    <xf numFmtId="0" fontId="36" fillId="11" borderId="163" xfId="0" applyFont="1" applyFill="1" applyBorder="1" applyAlignment="1">
      <alignment horizontal="right" vertical="center" wrapText="1"/>
    </xf>
    <xf numFmtId="0" fontId="61" fillId="11" borderId="163" xfId="0" applyFont="1" applyFill="1" applyBorder="1" applyAlignment="1">
      <alignment horizontal="left" vertical="center" wrapText="1"/>
    </xf>
    <xf numFmtId="0" fontId="63" fillId="11" borderId="109" xfId="0" applyFont="1" applyFill="1" applyBorder="1" applyAlignment="1">
      <alignment horizontal="left" vertical="center" wrapText="1"/>
    </xf>
    <xf numFmtId="0" fontId="63" fillId="2" borderId="104" xfId="0" applyFont="1" applyFill="1" applyBorder="1" applyAlignment="1">
      <alignment horizontal="left" vertical="center" wrapText="1"/>
    </xf>
    <xf numFmtId="0" fontId="63" fillId="2" borderId="177" xfId="0" applyFont="1" applyFill="1" applyBorder="1" applyAlignment="1">
      <alignment horizontal="left" vertical="center" wrapText="1"/>
    </xf>
    <xf numFmtId="0" fontId="63" fillId="2" borderId="179" xfId="0" applyFont="1" applyFill="1" applyBorder="1" applyAlignment="1">
      <alignment horizontal="left" vertical="center" wrapText="1"/>
    </xf>
    <xf numFmtId="0" fontId="36" fillId="2" borderId="104" xfId="0" applyFont="1" applyFill="1" applyBorder="1" applyAlignment="1">
      <alignment horizontal="right" vertical="center"/>
    </xf>
    <xf numFmtId="0" fontId="63" fillId="2" borderId="151" xfId="0" applyFont="1" applyFill="1" applyBorder="1" applyAlignment="1">
      <alignment horizontal="left" vertical="center" wrapText="1"/>
    </xf>
    <xf numFmtId="0" fontId="36" fillId="11" borderId="163" xfId="0" applyFont="1" applyFill="1" applyBorder="1" applyAlignment="1">
      <alignment horizontal="right" vertical="center"/>
    </xf>
    <xf numFmtId="0" fontId="61" fillId="11" borderId="163" xfId="0" applyFont="1" applyFill="1" applyBorder="1" applyAlignment="1">
      <alignment horizontal="left" vertical="center"/>
    </xf>
    <xf numFmtId="0" fontId="63" fillId="2" borderId="184" xfId="0" applyFont="1" applyFill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 wrapText="1"/>
    </xf>
    <xf numFmtId="0" fontId="27" fillId="0" borderId="52" xfId="0" applyFont="1" applyBorder="1" applyAlignment="1">
      <alignment horizontal="right" vertical="center" wrapText="1"/>
    </xf>
    <xf numFmtId="0" fontId="27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7" fillId="11" borderId="149" xfId="0" applyFont="1" applyFill="1" applyBorder="1" applyAlignment="1">
      <alignment horizontal="center" vertical="center" wrapText="1"/>
    </xf>
    <xf numFmtId="0" fontId="7" fillId="11" borderId="88" xfId="0" applyFont="1" applyFill="1" applyBorder="1" applyAlignment="1">
      <alignment horizontal="center" vertical="center" wrapText="1"/>
    </xf>
    <xf numFmtId="0" fontId="59" fillId="2" borderId="0" xfId="0" applyFont="1" applyFill="1" applyBorder="1" applyAlignment="1">
      <alignment horizontal="center" vertical="center" wrapText="1"/>
    </xf>
    <xf numFmtId="0" fontId="63" fillId="11" borderId="150" xfId="0" applyFont="1" applyFill="1" applyBorder="1" applyAlignment="1">
      <alignment horizontal="center" vertical="center" wrapText="1"/>
    </xf>
    <xf numFmtId="0" fontId="63" fillId="11" borderId="72" xfId="0" applyFont="1" applyFill="1" applyBorder="1" applyAlignment="1">
      <alignment horizontal="center" vertical="center" wrapText="1"/>
    </xf>
    <xf numFmtId="0" fontId="63" fillId="11" borderId="91" xfId="0" applyFont="1" applyFill="1" applyBorder="1" applyAlignment="1">
      <alignment horizontal="center" vertical="center" wrapText="1"/>
    </xf>
    <xf numFmtId="0" fontId="7" fillId="11" borderId="141" xfId="0" applyFont="1" applyFill="1" applyBorder="1" applyAlignment="1">
      <alignment horizontal="center" vertical="center" wrapText="1"/>
    </xf>
    <xf numFmtId="0" fontId="7" fillId="11" borderId="156" xfId="0" applyFont="1" applyFill="1" applyBorder="1" applyAlignment="1">
      <alignment horizontal="center" vertical="center" wrapText="1"/>
    </xf>
    <xf numFmtId="0" fontId="7" fillId="11" borderId="14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11" borderId="101" xfId="0" applyFont="1" applyFill="1" applyBorder="1" applyAlignment="1">
      <alignment horizontal="center" vertical="center" wrapText="1"/>
    </xf>
    <xf numFmtId="0" fontId="7" fillId="11" borderId="97" xfId="0" applyFont="1" applyFill="1" applyBorder="1" applyAlignment="1">
      <alignment horizontal="center" vertical="center" wrapText="1" readingOrder="2"/>
    </xf>
    <xf numFmtId="0" fontId="7" fillId="11" borderId="69" xfId="0" applyFont="1" applyFill="1" applyBorder="1" applyAlignment="1">
      <alignment horizontal="center" vertical="center" wrapText="1" readingOrder="2"/>
    </xf>
    <xf numFmtId="0" fontId="7" fillId="11" borderId="75" xfId="0" applyFont="1" applyFill="1" applyBorder="1" applyAlignment="1">
      <alignment horizontal="center" vertical="center" wrapText="1" readingOrder="2"/>
    </xf>
    <xf numFmtId="0" fontId="7" fillId="11" borderId="97" xfId="0" applyFont="1" applyFill="1" applyBorder="1" applyAlignment="1">
      <alignment horizontal="center" vertical="center" wrapText="1"/>
    </xf>
    <xf numFmtId="0" fontId="7" fillId="11" borderId="98" xfId="0" applyFont="1" applyFill="1" applyBorder="1" applyAlignment="1">
      <alignment horizontal="center" vertical="center" wrapText="1"/>
    </xf>
    <xf numFmtId="0" fontId="7" fillId="11" borderId="138" xfId="0" applyFont="1" applyFill="1" applyBorder="1" applyAlignment="1">
      <alignment horizontal="center" vertical="center" wrapText="1"/>
    </xf>
    <xf numFmtId="0" fontId="7" fillId="11" borderId="75" xfId="0" applyFont="1" applyFill="1" applyBorder="1" applyAlignment="1">
      <alignment horizontal="center" vertical="center" wrapText="1"/>
    </xf>
    <xf numFmtId="0" fontId="72" fillId="0" borderId="189" xfId="28" applyFont="1" applyBorder="1" applyAlignment="1">
      <alignment horizontal="left" vertical="top" wrapText="1"/>
    </xf>
    <xf numFmtId="0" fontId="72" fillId="0" borderId="191" xfId="28" applyFont="1" applyBorder="1" applyAlignment="1">
      <alignment horizontal="left" vertical="top" wrapText="1"/>
    </xf>
    <xf numFmtId="0" fontId="72" fillId="0" borderId="190" xfId="28" applyFont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center" wrapText="1" readingOrder="2"/>
    </xf>
    <xf numFmtId="0" fontId="7" fillId="2" borderId="0" xfId="0" applyFont="1" applyFill="1" applyBorder="1" applyAlignment="1">
      <alignment horizontal="center" vertical="center" wrapText="1"/>
    </xf>
    <xf numFmtId="0" fontId="3" fillId="11" borderId="163" xfId="0" applyFont="1" applyFill="1" applyBorder="1" applyAlignment="1">
      <alignment horizontal="right" vertical="center" wrapText="1"/>
    </xf>
    <xf numFmtId="0" fontId="7" fillId="2" borderId="151" xfId="0" applyFont="1" applyFill="1" applyBorder="1" applyAlignment="1">
      <alignment horizontal="right" vertical="center"/>
    </xf>
    <xf numFmtId="0" fontId="7" fillId="2" borderId="151" xfId="0" applyFont="1" applyFill="1" applyBorder="1" applyAlignment="1">
      <alignment horizontal="right" vertical="center" wrapText="1"/>
    </xf>
    <xf numFmtId="0" fontId="7" fillId="2" borderId="115" xfId="0" applyFont="1" applyFill="1" applyBorder="1" applyAlignment="1">
      <alignment horizontal="right" vertical="center" wrapText="1"/>
    </xf>
    <xf numFmtId="0" fontId="63" fillId="2" borderId="115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right" vertical="center"/>
    </xf>
    <xf numFmtId="0" fontId="59" fillId="2" borderId="137" xfId="0" applyFont="1" applyFill="1" applyBorder="1" applyAlignment="1">
      <alignment horizontal="center" vertical="center" wrapText="1"/>
    </xf>
    <xf numFmtId="0" fontId="64" fillId="2" borderId="0" xfId="0" applyFont="1" applyFill="1" applyAlignment="1">
      <alignment horizontal="left" vertical="center"/>
    </xf>
    <xf numFmtId="0" fontId="7" fillId="11" borderId="149" xfId="0" applyFont="1" applyFill="1" applyBorder="1" applyAlignment="1">
      <alignment horizontal="center" vertical="center" wrapText="1" readingOrder="2"/>
    </xf>
    <xf numFmtId="0" fontId="7" fillId="11" borderId="137" xfId="0" applyFont="1" applyFill="1" applyBorder="1" applyAlignment="1">
      <alignment horizontal="center" vertical="center" wrapText="1"/>
    </xf>
    <xf numFmtId="0" fontId="20" fillId="0" borderId="166" xfId="0" applyFont="1" applyBorder="1" applyAlignment="1">
      <alignment horizontal="right" vertical="center"/>
    </xf>
    <xf numFmtId="0" fontId="36" fillId="2" borderId="151" xfId="0" applyFont="1" applyFill="1" applyBorder="1" applyAlignment="1">
      <alignment horizontal="right" vertical="center"/>
    </xf>
    <xf numFmtId="0" fontId="67" fillId="0" borderId="166" xfId="0" applyFont="1" applyBorder="1" applyAlignment="1">
      <alignment horizontal="left"/>
    </xf>
    <xf numFmtId="0" fontId="3" fillId="11" borderId="163" xfId="0" applyFont="1" applyFill="1" applyBorder="1" applyAlignment="1">
      <alignment horizontal="right" vertical="center"/>
    </xf>
    <xf numFmtId="0" fontId="61" fillId="2" borderId="135" xfId="0" applyFont="1" applyFill="1" applyBorder="1" applyAlignment="1">
      <alignment horizontal="left"/>
    </xf>
    <xf numFmtId="0" fontId="63" fillId="11" borderId="163" xfId="0" applyFont="1" applyFill="1" applyBorder="1" applyAlignment="1">
      <alignment horizontal="left" vertical="center" wrapText="1"/>
    </xf>
    <xf numFmtId="0" fontId="61" fillId="11" borderId="109" xfId="0" applyFont="1" applyFill="1" applyBorder="1" applyAlignment="1">
      <alignment horizontal="left" vertical="center"/>
    </xf>
    <xf numFmtId="0" fontId="7" fillId="11" borderId="154" xfId="0" applyFont="1" applyFill="1" applyBorder="1" applyAlignment="1">
      <alignment horizontal="center" vertical="center" wrapText="1" readingOrder="2"/>
    </xf>
    <xf numFmtId="0" fontId="61" fillId="11" borderId="150" xfId="0" applyFont="1" applyFill="1" applyBorder="1" applyAlignment="1">
      <alignment horizontal="center" vertical="center"/>
    </xf>
    <xf numFmtId="0" fontId="61" fillId="11" borderId="95" xfId="0" applyFont="1" applyFill="1" applyBorder="1" applyAlignment="1">
      <alignment horizontal="center" vertical="center"/>
    </xf>
    <xf numFmtId="0" fontId="61" fillId="11" borderId="72" xfId="0" applyFont="1" applyFill="1" applyBorder="1" applyAlignment="1">
      <alignment horizontal="center" vertical="center"/>
    </xf>
    <xf numFmtId="0" fontId="61" fillId="11" borderId="0" xfId="0" applyFont="1" applyFill="1" applyBorder="1" applyAlignment="1">
      <alignment horizontal="center" vertical="center"/>
    </xf>
    <xf numFmtId="0" fontId="61" fillId="11" borderId="91" xfId="0" applyFont="1" applyFill="1" applyBorder="1" applyAlignment="1">
      <alignment horizontal="center" vertical="center"/>
    </xf>
    <xf numFmtId="0" fontId="61" fillId="11" borderId="137" xfId="0" applyFont="1" applyFill="1" applyBorder="1" applyAlignment="1">
      <alignment horizontal="center" vertical="center"/>
    </xf>
    <xf numFmtId="0" fontId="7" fillId="11" borderId="153" xfId="0" applyFont="1" applyFill="1" applyBorder="1" applyAlignment="1">
      <alignment horizontal="center" vertical="center" wrapText="1"/>
    </xf>
    <xf numFmtId="0" fontId="7" fillId="11" borderId="155" xfId="0" applyFont="1" applyFill="1" applyBorder="1" applyAlignment="1">
      <alignment horizontal="center" vertical="center" wrapText="1"/>
    </xf>
    <xf numFmtId="0" fontId="61" fillId="2" borderId="125" xfId="0" applyFont="1" applyFill="1" applyBorder="1" applyAlignment="1">
      <alignment horizontal="left"/>
    </xf>
    <xf numFmtId="0" fontId="5" fillId="0" borderId="26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11" borderId="154" xfId="0" applyFont="1" applyFill="1" applyBorder="1" applyAlignment="1" applyProtection="1">
      <alignment horizontal="center" vertical="center" wrapText="1"/>
      <protection locked="0"/>
    </xf>
    <xf numFmtId="0" fontId="0" fillId="0" borderId="87" xfId="0" applyBorder="1"/>
    <xf numFmtId="0" fontId="7" fillId="2" borderId="163" xfId="0" applyFont="1" applyFill="1" applyBorder="1" applyAlignment="1" applyProtection="1">
      <alignment horizontal="right" vertical="center" wrapText="1"/>
      <protection locked="0"/>
    </xf>
    <xf numFmtId="0" fontId="47" fillId="2" borderId="144" xfId="17" applyFont="1" applyFill="1" applyBorder="1" applyAlignment="1" applyProtection="1">
      <alignment horizontal="right" vertical="top" wrapText="1"/>
      <protection locked="0"/>
    </xf>
    <xf numFmtId="0" fontId="47" fillId="2" borderId="171" xfId="17" applyFont="1" applyFill="1" applyBorder="1" applyAlignment="1" applyProtection="1">
      <alignment horizontal="right" vertical="top" wrapText="1"/>
      <protection locked="0"/>
    </xf>
    <xf numFmtId="0" fontId="59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7" fillId="11" borderId="162" xfId="0" applyFont="1" applyFill="1" applyBorder="1" applyAlignment="1" applyProtection="1">
      <alignment horizontal="center" vertical="center" wrapText="1"/>
      <protection locked="0"/>
    </xf>
    <xf numFmtId="0" fontId="0" fillId="0" borderId="69" xfId="0" applyBorder="1"/>
    <xf numFmtId="0" fontId="63" fillId="11" borderId="115" xfId="0" applyFont="1" applyFill="1" applyBorder="1" applyAlignment="1" applyProtection="1">
      <alignment horizontal="center" vertical="center" wrapText="1"/>
      <protection locked="0"/>
    </xf>
    <xf numFmtId="0" fontId="0" fillId="0" borderId="115" xfId="0" applyBorder="1"/>
    <xf numFmtId="0" fontId="0" fillId="0" borderId="0" xfId="0"/>
    <xf numFmtId="0" fontId="0" fillId="0" borderId="156" xfId="0" applyBorder="1"/>
    <xf numFmtId="0" fontId="7" fillId="11" borderId="154" xfId="0" applyFont="1" applyFill="1" applyBorder="1" applyAlignment="1" applyProtection="1">
      <alignment horizontal="center" vertical="center"/>
      <protection locked="0"/>
    </xf>
    <xf numFmtId="0" fontId="7" fillId="11" borderId="115" xfId="0" applyFont="1" applyFill="1" applyBorder="1" applyAlignment="1" applyProtection="1">
      <alignment horizontal="center" vertical="center" wrapText="1"/>
      <protection locked="0"/>
    </xf>
    <xf numFmtId="0" fontId="7" fillId="11" borderId="0" xfId="0" applyFont="1" applyFill="1" applyBorder="1" applyAlignment="1" applyProtection="1">
      <alignment horizontal="center" vertical="center" wrapText="1"/>
      <protection locked="0"/>
    </xf>
    <xf numFmtId="0" fontId="7" fillId="11" borderId="69" xfId="0" applyFont="1" applyFill="1" applyBorder="1" applyAlignment="1" applyProtection="1">
      <alignment horizontal="center" vertical="center" wrapText="1"/>
      <protection locked="0"/>
    </xf>
    <xf numFmtId="0" fontId="7" fillId="11" borderId="156" xfId="0" applyFont="1" applyFill="1" applyBorder="1" applyAlignment="1" applyProtection="1">
      <alignment horizontal="center" vertical="center" wrapText="1"/>
      <protection locked="0"/>
    </xf>
    <xf numFmtId="0" fontId="7" fillId="11" borderId="142" xfId="0" applyFont="1" applyFill="1" applyBorder="1" applyAlignment="1" applyProtection="1">
      <alignment horizontal="center" vertical="center" wrapText="1"/>
      <protection locked="0"/>
    </xf>
    <xf numFmtId="0" fontId="63" fillId="11" borderId="163" xfId="0" applyFont="1" applyFill="1" applyBorder="1" applyAlignment="1" applyProtection="1">
      <alignment horizontal="left" vertical="center" wrapText="1"/>
      <protection locked="0"/>
    </xf>
    <xf numFmtId="0" fontId="3" fillId="11" borderId="163" xfId="0" applyFont="1" applyFill="1" applyBorder="1" applyAlignment="1" applyProtection="1">
      <alignment horizontal="right" vertical="center"/>
      <protection locked="0"/>
    </xf>
    <xf numFmtId="0" fontId="3" fillId="11" borderId="163" xfId="0" applyFont="1" applyFill="1" applyBorder="1" applyAlignment="1" applyProtection="1">
      <alignment horizontal="right" vertical="center" wrapText="1"/>
      <protection locked="0"/>
    </xf>
    <xf numFmtId="0" fontId="63" fillId="2" borderId="151" xfId="0" applyFont="1" applyFill="1" applyBorder="1" applyAlignment="1" applyProtection="1">
      <alignment horizontal="left" vertical="center" wrapText="1"/>
      <protection locked="0"/>
    </xf>
    <xf numFmtId="0" fontId="3" fillId="2" borderId="163" xfId="0" applyFont="1" applyFill="1" applyBorder="1" applyAlignment="1" applyProtection="1">
      <alignment horizontal="right" vertical="center" wrapText="1"/>
      <protection locked="0"/>
    </xf>
    <xf numFmtId="0" fontId="47" fillId="2" borderId="172" xfId="17" applyFont="1" applyFill="1" applyBorder="1" applyAlignment="1" applyProtection="1">
      <alignment horizontal="right" vertical="top" wrapText="1"/>
      <protection locked="0"/>
    </xf>
    <xf numFmtId="0" fontId="47" fillId="2" borderId="173" xfId="17" applyFont="1" applyFill="1" applyBorder="1" applyAlignment="1" applyProtection="1">
      <alignment horizontal="right" vertical="top" wrapText="1"/>
      <protection locked="0"/>
    </xf>
    <xf numFmtId="0" fontId="47" fillId="2" borderId="174" xfId="17" applyFont="1" applyFill="1" applyBorder="1" applyAlignment="1" applyProtection="1">
      <alignment horizontal="right" vertical="top" wrapText="1"/>
      <protection locked="0"/>
    </xf>
    <xf numFmtId="0" fontId="47" fillId="2" borderId="175" xfId="17" applyFont="1" applyFill="1" applyBorder="1" applyAlignment="1" applyProtection="1">
      <alignment horizontal="right" vertical="top" wrapText="1"/>
      <protection locked="0"/>
    </xf>
    <xf numFmtId="0" fontId="7" fillId="2" borderId="156" xfId="0" applyFont="1" applyFill="1" applyBorder="1" applyAlignment="1" applyProtection="1">
      <alignment horizontal="right" vertical="center" wrapText="1"/>
      <protection locked="0"/>
    </xf>
    <xf numFmtId="0" fontId="63" fillId="8" borderId="151" xfId="0" applyFont="1" applyFill="1" applyBorder="1" applyAlignment="1" applyProtection="1">
      <alignment horizontal="left" vertical="center" wrapText="1"/>
      <protection locked="0"/>
    </xf>
    <xf numFmtId="0" fontId="47" fillId="2" borderId="188" xfId="17" applyFont="1" applyFill="1" applyBorder="1" applyAlignment="1" applyProtection="1">
      <alignment horizontal="right" vertical="top" wrapText="1"/>
      <protection locked="0"/>
    </xf>
    <xf numFmtId="0" fontId="47" fillId="2" borderId="165" xfId="17" applyFont="1" applyFill="1" applyBorder="1" applyAlignment="1" applyProtection="1">
      <alignment horizontal="right" vertical="top" wrapText="1"/>
      <protection locked="0"/>
    </xf>
    <xf numFmtId="0" fontId="63" fillId="2" borderId="104" xfId="0" applyFont="1" applyFill="1" applyBorder="1" applyAlignment="1" applyProtection="1">
      <alignment horizontal="left" vertical="center" wrapText="1"/>
      <protection locked="0"/>
    </xf>
    <xf numFmtId="0" fontId="63" fillId="2" borderId="0" xfId="0" applyFont="1" applyFill="1" applyBorder="1" applyAlignment="1" applyProtection="1">
      <alignment horizontal="left" vertical="center" wrapText="1"/>
      <protection locked="0"/>
    </xf>
    <xf numFmtId="0" fontId="63" fillId="2" borderId="210" xfId="0" applyFont="1" applyFill="1" applyBorder="1" applyAlignment="1" applyProtection="1">
      <alignment horizontal="left" vertical="center" wrapText="1"/>
      <protection locked="0"/>
    </xf>
    <xf numFmtId="0" fontId="63" fillId="2" borderId="163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>
      <alignment horizontal="right" vertical="center" wrapText="1"/>
    </xf>
    <xf numFmtId="0" fontId="63" fillId="2" borderId="177" xfId="0" applyFont="1" applyFill="1" applyBorder="1" applyAlignment="1">
      <alignment horizontal="left" vertical="center"/>
    </xf>
    <xf numFmtId="0" fontId="61" fillId="2" borderId="184" xfId="0" applyFont="1" applyFill="1" applyBorder="1" applyAlignment="1">
      <alignment horizontal="left"/>
    </xf>
    <xf numFmtId="0" fontId="61" fillId="2" borderId="177" xfId="0" applyFont="1" applyFill="1" applyBorder="1" applyAlignment="1">
      <alignment horizontal="left"/>
    </xf>
    <xf numFmtId="0" fontId="63" fillId="0" borderId="151" xfId="0" applyFont="1" applyFill="1" applyBorder="1" applyAlignment="1">
      <alignment horizontal="left" vertical="center" wrapText="1"/>
    </xf>
    <xf numFmtId="0" fontId="7" fillId="2" borderId="125" xfId="0" applyFont="1" applyFill="1" applyBorder="1" applyAlignment="1">
      <alignment horizontal="right" vertical="center" wrapText="1"/>
    </xf>
    <xf numFmtId="0" fontId="36" fillId="2" borderId="184" xfId="0" applyFont="1" applyFill="1" applyBorder="1" applyAlignment="1">
      <alignment horizontal="right" vertical="center"/>
    </xf>
    <xf numFmtId="0" fontId="7" fillId="2" borderId="184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59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/>
    </xf>
    <xf numFmtId="0" fontId="59" fillId="2" borderId="156" xfId="0" applyFont="1" applyFill="1" applyBorder="1" applyAlignment="1">
      <alignment horizontal="center" vertical="center" wrapText="1"/>
    </xf>
    <xf numFmtId="0" fontId="63" fillId="11" borderId="95" xfId="0" applyFont="1" applyFill="1" applyBorder="1" applyAlignment="1">
      <alignment horizontal="center" vertical="center" wrapText="1"/>
    </xf>
    <xf numFmtId="0" fontId="63" fillId="11" borderId="0" xfId="0" applyFont="1" applyFill="1" applyBorder="1" applyAlignment="1">
      <alignment horizontal="center" vertical="center" wrapText="1"/>
    </xf>
    <xf numFmtId="0" fontId="63" fillId="11" borderId="137" xfId="0" applyFont="1" applyFill="1" applyBorder="1" applyAlignment="1">
      <alignment horizontal="center" vertical="center" wrapText="1"/>
    </xf>
    <xf numFmtId="0" fontId="63" fillId="8" borderId="151" xfId="0" applyFont="1" applyFill="1" applyBorder="1" applyAlignment="1">
      <alignment horizontal="left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right" wrapText="1"/>
    </xf>
    <xf numFmtId="0" fontId="6" fillId="0" borderId="12" xfId="0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6" fillId="0" borderId="28" xfId="0" applyFont="1" applyFill="1" applyBorder="1" applyAlignment="1">
      <alignment horizontal="right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" xfId="0" applyFont="1" applyBorder="1" applyAlignment="1">
      <alignment horizontal="right" vertical="center"/>
    </xf>
    <xf numFmtId="0" fontId="23" fillId="0" borderId="25" xfId="0" applyFont="1" applyBorder="1" applyAlignment="1">
      <alignment horizontal="right"/>
    </xf>
    <xf numFmtId="0" fontId="36" fillId="0" borderId="27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right" vertical="center" wrapText="1"/>
    </xf>
    <xf numFmtId="0" fontId="23" fillId="0" borderId="12" xfId="0" applyFont="1" applyBorder="1" applyAlignment="1">
      <alignment horizontal="right" vertical="center"/>
    </xf>
    <xf numFmtId="0" fontId="63" fillId="2" borderId="0" xfId="0" applyFont="1" applyFill="1" applyBorder="1" applyAlignment="1">
      <alignment horizontal="center" vertical="top" wrapText="1"/>
    </xf>
    <xf numFmtId="0" fontId="7" fillId="11" borderId="193" xfId="0" applyFont="1" applyFill="1" applyBorder="1" applyAlignment="1">
      <alignment horizontal="center" vertical="center" wrapText="1"/>
    </xf>
    <xf numFmtId="0" fontId="7" fillId="11" borderId="163" xfId="0" applyFont="1" applyFill="1" applyBorder="1" applyAlignment="1">
      <alignment horizontal="center" vertical="center" wrapText="1"/>
    </xf>
    <xf numFmtId="0" fontId="7" fillId="2" borderId="144" xfId="0" applyFont="1" applyFill="1" applyBorder="1" applyAlignment="1">
      <alignment horizontal="right" vertical="center" wrapText="1"/>
    </xf>
    <xf numFmtId="0" fontId="7" fillId="2" borderId="171" xfId="0" applyFont="1" applyFill="1" applyBorder="1" applyAlignment="1">
      <alignment horizontal="right" vertical="center" wrapText="1"/>
    </xf>
    <xf numFmtId="0" fontId="7" fillId="2" borderId="201" xfId="0" applyFont="1" applyFill="1" applyBorder="1" applyAlignment="1">
      <alignment horizontal="right" vertical="center" wrapText="1"/>
    </xf>
    <xf numFmtId="0" fontId="7" fillId="2" borderId="174" xfId="0" applyFont="1" applyFill="1" applyBorder="1" applyAlignment="1">
      <alignment horizontal="right" vertical="center" wrapText="1"/>
    </xf>
    <xf numFmtId="0" fontId="7" fillId="2" borderId="175" xfId="0" applyFont="1" applyFill="1" applyBorder="1" applyAlignment="1">
      <alignment horizontal="right" vertical="center" wrapText="1"/>
    </xf>
    <xf numFmtId="0" fontId="7" fillId="2" borderId="198" xfId="0" applyFont="1" applyFill="1" applyBorder="1" applyAlignment="1">
      <alignment horizontal="right" vertical="center" wrapText="1"/>
    </xf>
    <xf numFmtId="0" fontId="7" fillId="2" borderId="199" xfId="0" applyFont="1" applyFill="1" applyBorder="1" applyAlignment="1">
      <alignment horizontal="right" vertical="center" wrapText="1"/>
    </xf>
    <xf numFmtId="0" fontId="7" fillId="2" borderId="207" xfId="0" applyFont="1" applyFill="1" applyBorder="1" applyAlignment="1">
      <alignment horizontal="right" vertical="center" wrapText="1"/>
    </xf>
    <xf numFmtId="0" fontId="7" fillId="2" borderId="208" xfId="0" applyFont="1" applyFill="1" applyBorder="1" applyAlignment="1">
      <alignment horizontal="right" vertical="center" wrapText="1"/>
    </xf>
    <xf numFmtId="0" fontId="7" fillId="11" borderId="163" xfId="0" applyFont="1" applyFill="1" applyBorder="1" applyAlignment="1">
      <alignment horizontal="right" vertical="center" wrapText="1"/>
    </xf>
    <xf numFmtId="0" fontId="7" fillId="2" borderId="200" xfId="0" applyFont="1" applyFill="1" applyBorder="1" applyAlignment="1">
      <alignment horizontal="right" vertical="center" wrapText="1"/>
    </xf>
    <xf numFmtId="0" fontId="7" fillId="2" borderId="204" xfId="0" applyFont="1" applyFill="1" applyBorder="1" applyAlignment="1">
      <alignment horizontal="right" vertical="center" wrapText="1"/>
    </xf>
    <xf numFmtId="0" fontId="7" fillId="2" borderId="202" xfId="0" applyFont="1" applyFill="1" applyBorder="1" applyAlignment="1">
      <alignment horizontal="right" vertical="center" wrapText="1"/>
    </xf>
    <xf numFmtId="0" fontId="7" fillId="11" borderId="87" xfId="0" applyFont="1" applyFill="1" applyBorder="1" applyAlignment="1">
      <alignment horizontal="center" vertical="top" wrapText="1"/>
    </xf>
    <xf numFmtId="0" fontId="7" fillId="11" borderId="154" xfId="0" applyFont="1" applyFill="1" applyBorder="1" applyAlignment="1">
      <alignment horizontal="center" vertical="top" wrapText="1"/>
    </xf>
    <xf numFmtId="0" fontId="7" fillId="11" borderId="154" xfId="0" applyFont="1" applyFill="1" applyBorder="1" applyAlignment="1">
      <alignment horizontal="center" vertical="top"/>
    </xf>
    <xf numFmtId="0" fontId="7" fillId="11" borderId="87" xfId="0" applyFont="1" applyFill="1" applyBorder="1" applyAlignment="1">
      <alignment horizontal="center" vertical="top"/>
    </xf>
    <xf numFmtId="3" fontId="7" fillId="2" borderId="209" xfId="0" applyNumberFormat="1" applyFont="1" applyFill="1" applyBorder="1" applyAlignment="1">
      <alignment horizontal="right" vertical="center" wrapText="1"/>
    </xf>
    <xf numFmtId="0" fontId="63" fillId="11" borderId="115" xfId="0" applyFont="1" applyFill="1" applyBorder="1" applyAlignment="1">
      <alignment horizontal="center" vertical="center" wrapText="1"/>
    </xf>
    <xf numFmtId="0" fontId="63" fillId="11" borderId="156" xfId="0" applyFont="1" applyFill="1" applyBorder="1" applyAlignment="1">
      <alignment horizontal="center" vertical="center" wrapText="1"/>
    </xf>
    <xf numFmtId="3" fontId="7" fillId="2" borderId="210" xfId="0" applyNumberFormat="1" applyFont="1" applyFill="1" applyBorder="1" applyAlignment="1">
      <alignment horizontal="right" vertical="center" wrapText="1"/>
    </xf>
    <xf numFmtId="0" fontId="7" fillId="2" borderId="195" xfId="0" applyFont="1" applyFill="1" applyBorder="1" applyAlignment="1">
      <alignment horizontal="right" vertical="center" wrapText="1"/>
    </xf>
    <xf numFmtId="0" fontId="7" fillId="2" borderId="170" xfId="0" applyFont="1" applyFill="1" applyBorder="1" applyAlignment="1">
      <alignment horizontal="right" vertical="center" wrapText="1"/>
    </xf>
    <xf numFmtId="3" fontId="7" fillId="11" borderId="193" xfId="0" applyNumberFormat="1" applyFont="1" applyFill="1" applyBorder="1" applyAlignment="1">
      <alignment horizontal="right" vertical="center" wrapText="1"/>
    </xf>
    <xf numFmtId="3" fontId="7" fillId="11" borderId="163" xfId="0" applyNumberFormat="1" applyFont="1" applyFill="1" applyBorder="1" applyAlignment="1">
      <alignment horizontal="right" vertical="center" wrapText="1"/>
    </xf>
    <xf numFmtId="0" fontId="7" fillId="11" borderId="166" xfId="0" applyFont="1" applyFill="1" applyBorder="1" applyAlignment="1">
      <alignment horizontal="center" vertical="center" wrapText="1"/>
    </xf>
    <xf numFmtId="0" fontId="63" fillId="11" borderId="164" xfId="0" applyFont="1" applyFill="1" applyBorder="1" applyAlignment="1">
      <alignment horizontal="center" vertical="center" wrapText="1"/>
    </xf>
    <xf numFmtId="0" fontId="63" fillId="11" borderId="166" xfId="0" applyFont="1" applyFill="1" applyBorder="1" applyAlignment="1">
      <alignment horizontal="center" vertical="center" wrapText="1"/>
    </xf>
    <xf numFmtId="0" fontId="63" fillId="11" borderId="141" xfId="0" applyFont="1" applyFill="1" applyBorder="1" applyAlignment="1">
      <alignment horizontal="center" vertical="center" wrapText="1"/>
    </xf>
    <xf numFmtId="0" fontId="63" fillId="2" borderId="115" xfId="0" applyFont="1" applyFill="1" applyBorder="1" applyAlignment="1">
      <alignment horizontal="left" vertical="center"/>
    </xf>
    <xf numFmtId="3" fontId="7" fillId="2" borderId="197" xfId="0" applyNumberFormat="1" applyFont="1" applyFill="1" applyBorder="1" applyAlignment="1">
      <alignment horizontal="right" vertical="center" wrapText="1"/>
    </xf>
    <xf numFmtId="0" fontId="7" fillId="11" borderId="193" xfId="0" applyFont="1" applyFill="1" applyBorder="1" applyAlignment="1">
      <alignment horizontal="right" vertical="center" wrapText="1"/>
    </xf>
    <xf numFmtId="0" fontId="7" fillId="2" borderId="193" xfId="0" applyFont="1" applyFill="1" applyBorder="1" applyAlignment="1">
      <alignment horizontal="right" vertical="center" wrapText="1"/>
    </xf>
    <xf numFmtId="0" fontId="72" fillId="0" borderId="0" xfId="31" applyFont="1" applyBorder="1" applyAlignment="1">
      <alignment horizontal="left" vertical="top" wrapText="1"/>
    </xf>
    <xf numFmtId="0" fontId="36" fillId="11" borderId="212" xfId="0" applyFont="1" applyFill="1" applyBorder="1" applyAlignment="1">
      <alignment horizontal="center" vertical="center"/>
    </xf>
    <xf numFmtId="0" fontId="64" fillId="0" borderId="0" xfId="0" applyFont="1" applyBorder="1" applyAlignment="1">
      <alignment horizontal="center" vertical="center" wrapText="1"/>
    </xf>
    <xf numFmtId="0" fontId="61" fillId="11" borderId="164" xfId="0" applyFont="1" applyFill="1" applyBorder="1" applyAlignment="1">
      <alignment horizontal="center" vertical="center"/>
    </xf>
    <xf numFmtId="0" fontId="61" fillId="11" borderId="141" xfId="0" applyFont="1" applyFill="1" applyBorder="1" applyAlignment="1">
      <alignment horizontal="center" vertical="center"/>
    </xf>
    <xf numFmtId="0" fontId="36" fillId="11" borderId="115" xfId="0" applyFont="1" applyFill="1" applyBorder="1" applyAlignment="1">
      <alignment horizontal="center" vertical="center" wrapText="1"/>
    </xf>
    <xf numFmtId="0" fontId="36" fillId="11" borderId="0" xfId="0" applyFont="1" applyFill="1" applyBorder="1" applyAlignment="1">
      <alignment horizontal="center" vertical="center" wrapText="1"/>
    </xf>
    <xf numFmtId="0" fontId="36" fillId="11" borderId="154" xfId="0" applyFont="1" applyFill="1" applyBorder="1" applyAlignment="1">
      <alignment horizontal="center" vertical="center"/>
    </xf>
    <xf numFmtId="0" fontId="36" fillId="11" borderId="115" xfId="0" applyFont="1" applyFill="1" applyBorder="1" applyAlignment="1">
      <alignment horizontal="center" vertical="center"/>
    </xf>
    <xf numFmtId="0" fontId="36" fillId="11" borderId="0" xfId="0" applyFont="1" applyFill="1" applyBorder="1" applyAlignment="1">
      <alignment horizontal="center" vertical="center"/>
    </xf>
    <xf numFmtId="0" fontId="36" fillId="11" borderId="156" xfId="0" applyFont="1" applyFill="1" applyBorder="1" applyAlignment="1">
      <alignment horizontal="center" vertical="center"/>
    </xf>
    <xf numFmtId="0" fontId="36" fillId="11" borderId="212" xfId="0" applyFont="1" applyFill="1" applyBorder="1" applyAlignment="1">
      <alignment horizontal="right" vertical="center"/>
    </xf>
    <xf numFmtId="0" fontId="36" fillId="11" borderId="154" xfId="0" applyFont="1" applyFill="1" applyBorder="1" applyAlignment="1">
      <alignment horizontal="right" vertical="center"/>
    </xf>
    <xf numFmtId="0" fontId="61" fillId="2" borderId="163" xfId="0" applyFont="1" applyFill="1" applyBorder="1" applyAlignment="1">
      <alignment horizontal="left" vertical="center"/>
    </xf>
    <xf numFmtId="0" fontId="36" fillId="11" borderId="161" xfId="0" applyFont="1" applyFill="1" applyBorder="1" applyAlignment="1">
      <alignment horizontal="center" vertical="center"/>
    </xf>
    <xf numFmtId="0" fontId="63" fillId="2" borderId="127" xfId="0" applyFont="1" applyFill="1" applyBorder="1" applyAlignment="1">
      <alignment vertical="center"/>
    </xf>
    <xf numFmtId="0" fontId="59" fillId="0" borderId="0" xfId="0" applyFont="1" applyBorder="1" applyAlignment="1">
      <alignment horizontal="left" vertical="center"/>
    </xf>
    <xf numFmtId="0" fontId="64" fillId="0" borderId="156" xfId="0" applyFont="1" applyBorder="1" applyAlignment="1">
      <alignment horizontal="center" vertical="center" wrapText="1"/>
    </xf>
    <xf numFmtId="0" fontId="36" fillId="11" borderId="154" xfId="0" applyFont="1" applyFill="1" applyBorder="1" applyAlignment="1">
      <alignment horizontal="center" vertical="center" wrapText="1"/>
    </xf>
    <xf numFmtId="0" fontId="36" fillId="11" borderId="8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/>
    </xf>
    <xf numFmtId="0" fontId="61" fillId="11" borderId="156" xfId="0" applyFont="1" applyFill="1" applyBorder="1" applyAlignment="1">
      <alignment horizontal="center" vertical="center"/>
    </xf>
    <xf numFmtId="0" fontId="36" fillId="11" borderId="87" xfId="0" applyFont="1" applyFill="1" applyBorder="1" applyAlignment="1">
      <alignment horizontal="center" vertical="center"/>
    </xf>
    <xf numFmtId="0" fontId="36" fillId="11" borderId="5" xfId="0" applyFont="1" applyFill="1" applyBorder="1" applyAlignment="1">
      <alignment horizontal="right" vertical="center"/>
    </xf>
    <xf numFmtId="0" fontId="36" fillId="2" borderId="163" xfId="0" applyFont="1" applyFill="1" applyBorder="1" applyAlignment="1">
      <alignment horizontal="right" vertical="center"/>
    </xf>
    <xf numFmtId="0" fontId="63" fillId="2" borderId="151" xfId="0" applyFont="1" applyFill="1" applyBorder="1" applyAlignment="1">
      <alignment horizontal="left" vertical="center"/>
    </xf>
    <xf numFmtId="3" fontId="36" fillId="2" borderId="180" xfId="0" applyNumberFormat="1" applyFont="1" applyFill="1" applyBorder="1" applyAlignment="1">
      <alignment horizontal="right" vertical="center"/>
    </xf>
    <xf numFmtId="0" fontId="61" fillId="11" borderId="5" xfId="0" applyFont="1" applyFill="1" applyBorder="1" applyAlignment="1">
      <alignment horizontal="left" vertical="center"/>
    </xf>
    <xf numFmtId="0" fontId="61" fillId="2" borderId="125" xfId="0" applyFont="1" applyFill="1" applyBorder="1" applyAlignment="1">
      <alignment horizontal="left" vertical="center"/>
    </xf>
    <xf numFmtId="0" fontId="63" fillId="2" borderId="135" xfId="0" applyFont="1" applyFill="1" applyBorder="1" applyAlignment="1">
      <alignment horizontal="left" vertical="center" wrapText="1"/>
    </xf>
    <xf numFmtId="0" fontId="36" fillId="2" borderId="125" xfId="0" applyFont="1" applyFill="1" applyBorder="1" applyAlignment="1">
      <alignment horizontal="right" vertical="center"/>
    </xf>
    <xf numFmtId="0" fontId="7" fillId="2" borderId="179" xfId="0" applyFont="1" applyFill="1" applyBorder="1" applyAlignment="1">
      <alignment horizontal="right" vertical="center"/>
    </xf>
    <xf numFmtId="0" fontId="63" fillId="2" borderId="183" xfId="0" applyFont="1" applyFill="1" applyBorder="1" applyAlignment="1">
      <alignment horizontal="left" vertical="center"/>
    </xf>
    <xf numFmtId="0" fontId="63" fillId="2" borderId="151" xfId="0" applyFont="1" applyFill="1" applyBorder="1" applyAlignment="1">
      <alignment vertical="center" wrapText="1"/>
    </xf>
    <xf numFmtId="0" fontId="63" fillId="8" borderId="151" xfId="0" applyFont="1" applyFill="1" applyBorder="1" applyAlignment="1">
      <alignment vertical="center" wrapText="1"/>
    </xf>
    <xf numFmtId="0" fontId="63" fillId="0" borderId="127" xfId="0" applyFont="1" applyBorder="1" applyAlignment="1">
      <alignment vertical="center"/>
    </xf>
    <xf numFmtId="0" fontId="61" fillId="8" borderId="125" xfId="0" applyFont="1" applyFill="1" applyBorder="1" applyAlignment="1">
      <alignment horizontal="left" vertical="center"/>
    </xf>
    <xf numFmtId="0" fontId="7" fillId="2" borderId="179" xfId="0" applyFont="1" applyFill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0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23" fillId="0" borderId="25" xfId="0" applyFont="1" applyBorder="1" applyAlignment="1">
      <alignment horizontal="right" vertical="center"/>
    </xf>
    <xf numFmtId="0" fontId="23" fillId="0" borderId="29" xfId="0" applyFont="1" applyBorder="1" applyAlignment="1">
      <alignment horizontal="center" vertical="center"/>
    </xf>
    <xf numFmtId="0" fontId="25" fillId="0" borderId="27" xfId="0" applyFont="1" applyBorder="1" applyAlignment="1">
      <alignment horizontal="right" vertical="center"/>
    </xf>
    <xf numFmtId="0" fontId="25" fillId="0" borderId="25" xfId="0" applyFont="1" applyBorder="1" applyAlignment="1">
      <alignment horizontal="right" vertical="center"/>
    </xf>
    <xf numFmtId="0" fontId="23" fillId="0" borderId="31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 wrapText="1"/>
    </xf>
    <xf numFmtId="0" fontId="25" fillId="0" borderId="0" xfId="0" applyFont="1" applyBorder="1" applyAlignment="1">
      <alignment horizontal="right" vertical="center"/>
    </xf>
    <xf numFmtId="0" fontId="25" fillId="0" borderId="27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 wrapText="1"/>
    </xf>
    <xf numFmtId="0" fontId="61" fillId="2" borderId="0" xfId="0" applyFont="1" applyFill="1" applyBorder="1" applyAlignment="1">
      <alignment horizontal="left" vertical="center" wrapText="1"/>
    </xf>
    <xf numFmtId="0" fontId="61" fillId="2" borderId="106" xfId="0" applyFont="1" applyFill="1" applyBorder="1" applyAlignment="1">
      <alignment horizontal="left" vertical="center" wrapText="1"/>
    </xf>
    <xf numFmtId="0" fontId="36" fillId="11" borderId="95" xfId="0" applyFont="1" applyFill="1" applyBorder="1" applyAlignment="1">
      <alignment horizontal="center" vertical="center" wrapText="1"/>
    </xf>
    <xf numFmtId="0" fontId="36" fillId="11" borderId="137" xfId="0" applyFont="1" applyFill="1" applyBorder="1" applyAlignment="1">
      <alignment horizontal="center" vertical="center" wrapText="1"/>
    </xf>
    <xf numFmtId="0" fontId="61" fillId="11" borderId="95" xfId="0" applyFont="1" applyFill="1" applyBorder="1" applyAlignment="1">
      <alignment horizontal="center" vertical="center" wrapText="1"/>
    </xf>
    <xf numFmtId="0" fontId="61" fillId="11" borderId="137" xfId="0" applyFont="1" applyFill="1" applyBorder="1" applyAlignment="1">
      <alignment horizontal="center" vertical="center" wrapText="1"/>
    </xf>
    <xf numFmtId="0" fontId="36" fillId="11" borderId="95" xfId="0" applyFont="1" applyFill="1" applyBorder="1" applyAlignment="1">
      <alignment horizontal="center" vertical="center"/>
    </xf>
    <xf numFmtId="0" fontId="0" fillId="11" borderId="137" xfId="0" applyFill="1" applyBorder="1"/>
    <xf numFmtId="0" fontId="36" fillId="2" borderId="105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horizontal="right" vertical="center"/>
    </xf>
    <xf numFmtId="0" fontId="36" fillId="2" borderId="106" xfId="0" applyFont="1" applyFill="1" applyBorder="1" applyAlignment="1">
      <alignment horizontal="right" vertical="center"/>
    </xf>
    <xf numFmtId="0" fontId="36" fillId="11" borderId="137" xfId="0" applyFont="1" applyFill="1" applyBorder="1" applyAlignment="1">
      <alignment horizontal="center" vertical="center"/>
    </xf>
    <xf numFmtId="0" fontId="61" fillId="2" borderId="105" xfId="0" applyFont="1" applyFill="1" applyBorder="1" applyAlignment="1">
      <alignment horizontal="left" vertical="center" wrapText="1"/>
    </xf>
    <xf numFmtId="0" fontId="61" fillId="2" borderId="159" xfId="0" applyFont="1" applyFill="1" applyBorder="1" applyAlignment="1">
      <alignment horizontal="left" vertical="center" wrapText="1"/>
    </xf>
    <xf numFmtId="0" fontId="61" fillId="2" borderId="105" xfId="0" applyFont="1" applyFill="1" applyBorder="1" applyAlignment="1">
      <alignment horizontal="left" vertical="center"/>
    </xf>
    <xf numFmtId="0" fontId="61" fillId="2" borderId="0" xfId="0" applyFont="1" applyFill="1" applyBorder="1" applyAlignment="1">
      <alignment horizontal="left" vertical="center"/>
    </xf>
    <xf numFmtId="0" fontId="61" fillId="2" borderId="106" xfId="0" applyFont="1" applyFill="1" applyBorder="1" applyAlignment="1">
      <alignment horizontal="left" vertical="center"/>
    </xf>
    <xf numFmtId="0" fontId="36" fillId="11" borderId="105" xfId="0" applyFont="1" applyFill="1" applyBorder="1" applyAlignment="1">
      <alignment horizontal="right" vertical="center"/>
    </xf>
    <xf numFmtId="0" fontId="36" fillId="11" borderId="0" xfId="0" applyFont="1" applyFill="1" applyBorder="1" applyAlignment="1">
      <alignment horizontal="right" vertical="center"/>
    </xf>
    <xf numFmtId="0" fontId="36" fillId="11" borderId="106" xfId="0" applyFont="1" applyFill="1" applyBorder="1" applyAlignment="1">
      <alignment horizontal="right" vertical="center"/>
    </xf>
    <xf numFmtId="0" fontId="61" fillId="11" borderId="105" xfId="0" applyFont="1" applyFill="1" applyBorder="1" applyAlignment="1">
      <alignment horizontal="left" vertical="center"/>
    </xf>
    <xf numFmtId="0" fontId="61" fillId="11" borderId="0" xfId="0" applyFont="1" applyFill="1" applyBorder="1" applyAlignment="1">
      <alignment horizontal="left" vertical="center"/>
    </xf>
    <xf numFmtId="0" fontId="61" fillId="11" borderId="106" xfId="0" applyFont="1" applyFill="1" applyBorder="1" applyAlignment="1">
      <alignment horizontal="left" vertical="center"/>
    </xf>
    <xf numFmtId="0" fontId="61" fillId="11" borderId="2" xfId="0" applyFont="1" applyFill="1" applyBorder="1" applyAlignment="1">
      <alignment horizontal="center" vertical="center" wrapText="1"/>
    </xf>
    <xf numFmtId="0" fontId="36" fillId="11" borderId="2" xfId="0" applyFont="1" applyFill="1" applyBorder="1" applyAlignment="1">
      <alignment horizontal="center" vertical="center" wrapText="1"/>
    </xf>
    <xf numFmtId="0" fontId="36" fillId="11" borderId="2" xfId="0" applyFont="1" applyFill="1" applyBorder="1" applyAlignment="1">
      <alignment horizontal="center" vertical="center"/>
    </xf>
    <xf numFmtId="0" fontId="61" fillId="2" borderId="1" xfId="0" applyFont="1" applyFill="1" applyBorder="1" applyAlignment="1">
      <alignment vertical="center"/>
    </xf>
    <xf numFmtId="0" fontId="61" fillId="2" borderId="93" xfId="0" applyFont="1" applyFill="1" applyBorder="1" applyAlignment="1">
      <alignment vertical="center"/>
    </xf>
    <xf numFmtId="0" fontId="61" fillId="2" borderId="13" xfId="0" applyFont="1" applyFill="1" applyBorder="1" applyAlignment="1">
      <alignment vertical="center"/>
    </xf>
    <xf numFmtId="0" fontId="61" fillId="11" borderId="128" xfId="0" applyFont="1" applyFill="1" applyBorder="1" applyAlignment="1">
      <alignment vertical="center"/>
    </xf>
    <xf numFmtId="0" fontId="61" fillId="11" borderId="93" xfId="0" applyFont="1" applyFill="1" applyBorder="1" applyAlignment="1">
      <alignment vertical="center"/>
    </xf>
    <xf numFmtId="0" fontId="61" fillId="11" borderId="113" xfId="0" applyFont="1" applyFill="1" applyBorder="1" applyAlignment="1">
      <alignment vertical="center"/>
    </xf>
    <xf numFmtId="0" fontId="61" fillId="2" borderId="129" xfId="0" applyFont="1" applyFill="1" applyBorder="1" applyAlignment="1">
      <alignment vertical="center" wrapText="1"/>
    </xf>
    <xf numFmtId="0" fontId="61" fillId="2" borderId="0" xfId="0" applyFont="1" applyFill="1" applyBorder="1" applyAlignment="1">
      <alignment vertical="center" wrapText="1"/>
    </xf>
    <xf numFmtId="0" fontId="61" fillId="2" borderId="159" xfId="0" applyFont="1" applyFill="1" applyBorder="1" applyAlignment="1">
      <alignment vertical="center" wrapText="1"/>
    </xf>
    <xf numFmtId="0" fontId="61" fillId="2" borderId="112" xfId="0" applyFont="1" applyFill="1" applyBorder="1" applyAlignment="1">
      <alignment vertical="center"/>
    </xf>
    <xf numFmtId="0" fontId="61" fillId="2" borderId="113" xfId="0" applyFont="1" applyFill="1" applyBorder="1" applyAlignment="1">
      <alignment vertical="center"/>
    </xf>
    <xf numFmtId="0" fontId="61" fillId="2" borderId="10" xfId="0" applyFont="1" applyFill="1" applyBorder="1" applyAlignment="1">
      <alignment vertical="center"/>
    </xf>
    <xf numFmtId="0" fontId="61" fillId="2" borderId="9" xfId="0" applyFont="1" applyFill="1" applyBorder="1" applyAlignment="1">
      <alignment vertical="center"/>
    </xf>
    <xf numFmtId="0" fontId="61" fillId="2" borderId="108" xfId="0" applyFont="1" applyFill="1" applyBorder="1" applyAlignment="1">
      <alignment vertical="center"/>
    </xf>
    <xf numFmtId="0" fontId="61" fillId="2" borderId="103" xfId="0" applyFont="1" applyFill="1" applyBorder="1" applyAlignment="1">
      <alignment vertical="center"/>
    </xf>
    <xf numFmtId="0" fontId="36" fillId="2" borderId="85" xfId="0" applyFont="1" applyFill="1" applyBorder="1" applyAlignment="1">
      <alignment horizontal="right" vertical="center"/>
    </xf>
    <xf numFmtId="0" fontId="36" fillId="2" borderId="83" xfId="0" applyFont="1" applyFill="1" applyBorder="1" applyAlignment="1">
      <alignment horizontal="right" vertical="center"/>
    </xf>
    <xf numFmtId="0" fontId="36" fillId="2" borderId="86" xfId="0" applyFont="1" applyFill="1" applyBorder="1" applyAlignment="1">
      <alignment horizontal="right" vertical="center"/>
    </xf>
    <xf numFmtId="0" fontId="36" fillId="2" borderId="1" xfId="0" applyFont="1" applyFill="1" applyBorder="1" applyAlignment="1">
      <alignment horizontal="right" vertical="center"/>
    </xf>
    <xf numFmtId="0" fontId="36" fillId="2" borderId="93" xfId="0" applyFont="1" applyFill="1" applyBorder="1" applyAlignment="1">
      <alignment horizontal="right" vertical="center"/>
    </xf>
    <xf numFmtId="0" fontId="36" fillId="2" borderId="13" xfId="0" applyFont="1" applyFill="1" applyBorder="1" applyAlignment="1">
      <alignment horizontal="right" vertical="center"/>
    </xf>
    <xf numFmtId="0" fontId="36" fillId="11" borderId="128" xfId="0" applyFont="1" applyFill="1" applyBorder="1" applyAlignment="1">
      <alignment horizontal="right" vertical="center"/>
    </xf>
    <xf numFmtId="0" fontId="36" fillId="11" borderId="93" xfId="0" applyFont="1" applyFill="1" applyBorder="1" applyAlignment="1">
      <alignment horizontal="right" vertical="center"/>
    </xf>
    <xf numFmtId="0" fontId="36" fillId="11" borderId="113" xfId="0" applyFont="1" applyFill="1" applyBorder="1" applyAlignment="1">
      <alignment horizontal="right" vertical="center"/>
    </xf>
    <xf numFmtId="0" fontId="61" fillId="2" borderId="85" xfId="0" applyFont="1" applyFill="1" applyBorder="1" applyAlignment="1">
      <alignment vertical="center"/>
    </xf>
    <xf numFmtId="0" fontId="61" fillId="2" borderId="83" xfId="0" applyFont="1" applyFill="1" applyBorder="1" applyAlignment="1">
      <alignment vertical="center"/>
    </xf>
    <xf numFmtId="0" fontId="61" fillId="2" borderId="86" xfId="0" applyFont="1" applyFill="1" applyBorder="1" applyAlignment="1">
      <alignment vertical="center"/>
    </xf>
    <xf numFmtId="0" fontId="36" fillId="2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 wrapText="1"/>
    </xf>
    <xf numFmtId="0" fontId="61" fillId="11" borderId="2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right" vertical="center"/>
    </xf>
    <xf numFmtId="0" fontId="36" fillId="2" borderId="9" xfId="0" applyFont="1" applyFill="1" applyBorder="1" applyAlignment="1">
      <alignment horizontal="right" vertical="center"/>
    </xf>
    <xf numFmtId="0" fontId="36" fillId="2" borderId="108" xfId="0" applyFont="1" applyFill="1" applyBorder="1" applyAlignment="1">
      <alignment horizontal="right" vertical="center"/>
    </xf>
    <xf numFmtId="0" fontId="36" fillId="2" borderId="103" xfId="0" applyFont="1" applyFill="1" applyBorder="1" applyAlignment="1">
      <alignment horizontal="right" vertical="center"/>
    </xf>
    <xf numFmtId="0" fontId="36" fillId="2" borderId="112" xfId="0" applyFont="1" applyFill="1" applyBorder="1" applyAlignment="1">
      <alignment horizontal="right" vertical="center"/>
    </xf>
    <xf numFmtId="0" fontId="36" fillId="2" borderId="113" xfId="0" applyFont="1" applyFill="1" applyBorder="1" applyAlignment="1">
      <alignment horizontal="right" vertical="center"/>
    </xf>
    <xf numFmtId="0" fontId="61" fillId="2" borderId="169" xfId="0" applyFont="1" applyFill="1" applyBorder="1" applyAlignment="1">
      <alignment vertical="center" wrapText="1"/>
    </xf>
    <xf numFmtId="0" fontId="61" fillId="2" borderId="156" xfId="0" applyFont="1" applyFill="1" applyBorder="1" applyAlignment="1">
      <alignment vertical="center" wrapText="1"/>
    </xf>
    <xf numFmtId="0" fontId="36" fillId="11" borderId="160" xfId="0" applyFont="1" applyFill="1" applyBorder="1" applyAlignment="1">
      <alignment horizontal="right" vertical="center"/>
    </xf>
    <xf numFmtId="0" fontId="36" fillId="11" borderId="67" xfId="0" applyFont="1" applyFill="1" applyBorder="1" applyAlignment="1">
      <alignment horizontal="right" vertical="center"/>
    </xf>
    <xf numFmtId="0" fontId="61" fillId="11" borderId="160" xfId="0" applyFont="1" applyFill="1" applyBorder="1" applyAlignment="1">
      <alignment vertical="center"/>
    </xf>
    <xf numFmtId="0" fontId="61" fillId="11" borderId="67" xfId="0" applyFont="1" applyFill="1" applyBorder="1" applyAlignment="1">
      <alignment vertical="center"/>
    </xf>
    <xf numFmtId="3" fontId="36" fillId="2" borderId="169" xfId="0" applyNumberFormat="1" applyFont="1" applyFill="1" applyBorder="1" applyAlignment="1">
      <alignment horizontal="right" vertical="center"/>
    </xf>
    <xf numFmtId="3" fontId="36" fillId="2" borderId="0" xfId="0" applyNumberFormat="1" applyFont="1" applyFill="1" applyBorder="1" applyAlignment="1">
      <alignment horizontal="right" vertical="center"/>
    </xf>
    <xf numFmtId="3" fontId="36" fillId="2" borderId="156" xfId="0" applyNumberFormat="1" applyFont="1" applyFill="1" applyBorder="1" applyAlignment="1">
      <alignment horizontal="right" vertical="center"/>
    </xf>
    <xf numFmtId="0" fontId="61" fillId="2" borderId="106" xfId="0" applyFont="1" applyFill="1" applyBorder="1" applyAlignment="1">
      <alignment vertical="center" wrapText="1"/>
    </xf>
    <xf numFmtId="0" fontId="47" fillId="2" borderId="169" xfId="10" applyFont="1" applyFill="1" applyBorder="1" applyAlignment="1">
      <alignment horizontal="right" vertical="center" wrapText="1"/>
    </xf>
    <xf numFmtId="0" fontId="47" fillId="2" borderId="0" xfId="10" applyFont="1" applyFill="1" applyBorder="1" applyAlignment="1">
      <alignment horizontal="right" vertical="center" wrapText="1"/>
    </xf>
    <xf numFmtId="0" fontId="47" fillId="2" borderId="159" xfId="10" applyFont="1" applyFill="1" applyBorder="1" applyAlignment="1">
      <alignment horizontal="right" vertical="center" wrapText="1"/>
    </xf>
    <xf numFmtId="0" fontId="61" fillId="2" borderId="169" xfId="0" applyFont="1" applyFill="1" applyBorder="1" applyAlignment="1">
      <alignment horizontal="left" vertical="center" wrapText="1"/>
    </xf>
    <xf numFmtId="0" fontId="63" fillId="2" borderId="169" xfId="0" applyFont="1" applyFill="1" applyBorder="1" applyAlignment="1">
      <alignment horizontal="left" vertical="center" wrapText="1"/>
    </xf>
    <xf numFmtId="0" fontId="63" fillId="2" borderId="159" xfId="0" applyFont="1" applyFill="1" applyBorder="1" applyAlignment="1">
      <alignment horizontal="left" vertical="center" wrapText="1"/>
    </xf>
    <xf numFmtId="0" fontId="47" fillId="5" borderId="0" xfId="11" applyFont="1" applyFill="1" applyBorder="1" applyAlignment="1">
      <alignment horizontal="left" vertical="center" wrapText="1"/>
    </xf>
    <xf numFmtId="0" fontId="47" fillId="2" borderId="105" xfId="11" applyFont="1" applyFill="1" applyBorder="1" applyAlignment="1">
      <alignment horizontal="right" vertical="center" wrapText="1"/>
    </xf>
    <xf numFmtId="0" fontId="47" fillId="2" borderId="0" xfId="11" applyFont="1" applyFill="1" applyBorder="1" applyAlignment="1">
      <alignment horizontal="right" vertical="center" wrapText="1"/>
    </xf>
    <xf numFmtId="0" fontId="47" fillId="2" borderId="106" xfId="11" applyFont="1" applyFill="1" applyBorder="1" applyAlignment="1">
      <alignment horizontal="right" vertical="center" wrapText="1"/>
    </xf>
    <xf numFmtId="0" fontId="47" fillId="2" borderId="105" xfId="11" applyFont="1" applyFill="1" applyBorder="1" applyAlignment="1">
      <alignment horizontal="left" vertical="center" wrapText="1"/>
    </xf>
    <xf numFmtId="0" fontId="47" fillId="2" borderId="0" xfId="11" applyFont="1" applyFill="1" applyBorder="1" applyAlignment="1">
      <alignment horizontal="left" vertical="center" wrapText="1"/>
    </xf>
    <xf numFmtId="0" fontId="47" fillId="2" borderId="106" xfId="11" applyFont="1" applyFill="1" applyBorder="1" applyAlignment="1">
      <alignment horizontal="left" vertical="center" wrapText="1"/>
    </xf>
    <xf numFmtId="0" fontId="47" fillId="2" borderId="0" xfId="10" applyFont="1" applyFill="1" applyBorder="1" applyAlignment="1">
      <alignment horizontal="center" vertical="center" wrapText="1"/>
    </xf>
    <xf numFmtId="0" fontId="47" fillId="2" borderId="0" xfId="10" applyFont="1" applyFill="1" applyBorder="1" applyAlignment="1">
      <alignment horizontal="left" vertical="center" wrapText="1"/>
    </xf>
    <xf numFmtId="0" fontId="47" fillId="2" borderId="167" xfId="10" applyFont="1" applyFill="1" applyBorder="1" applyAlignment="1">
      <alignment horizontal="right" vertical="center" wrapText="1"/>
    </xf>
    <xf numFmtId="0" fontId="47" fillId="2" borderId="11" xfId="10" applyFont="1" applyFill="1" applyBorder="1" applyAlignment="1">
      <alignment horizontal="right" vertical="center"/>
    </xf>
    <xf numFmtId="0" fontId="47" fillId="2" borderId="0" xfId="10" applyFont="1" applyFill="1" applyBorder="1" applyAlignment="1">
      <alignment horizontal="right" vertical="center"/>
    </xf>
    <xf numFmtId="0" fontId="47" fillId="2" borderId="26" xfId="10" applyFont="1" applyFill="1" applyBorder="1" applyAlignment="1">
      <alignment horizontal="right" vertical="center"/>
    </xf>
    <xf numFmtId="0" fontId="47" fillId="11" borderId="169" xfId="10" applyFont="1" applyFill="1" applyBorder="1" applyAlignment="1">
      <alignment horizontal="right" vertical="center"/>
    </xf>
    <xf numFmtId="0" fontId="47" fillId="11" borderId="0" xfId="10" applyFont="1" applyFill="1" applyBorder="1" applyAlignment="1">
      <alignment horizontal="right" vertical="center"/>
    </xf>
    <xf numFmtId="0" fontId="47" fillId="11" borderId="159" xfId="10" applyFont="1" applyFill="1" applyBorder="1" applyAlignment="1">
      <alignment horizontal="right" vertical="center"/>
    </xf>
    <xf numFmtId="0" fontId="47" fillId="2" borderId="105" xfId="10" applyFont="1" applyFill="1" applyBorder="1" applyAlignment="1">
      <alignment horizontal="right" vertical="center" wrapText="1"/>
    </xf>
    <xf numFmtId="0" fontId="47" fillId="2" borderId="106" xfId="10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0" fillId="2" borderId="11" xfId="10" applyFont="1" applyFill="1" applyBorder="1" applyAlignment="1">
      <alignment horizontal="left" vertical="center"/>
    </xf>
    <xf numFmtId="0" fontId="60" fillId="2" borderId="0" xfId="10" applyFont="1" applyFill="1" applyBorder="1" applyAlignment="1">
      <alignment horizontal="left" vertical="center"/>
    </xf>
    <xf numFmtId="0" fontId="60" fillId="2" borderId="26" xfId="10" applyFont="1" applyFill="1" applyBorder="1" applyAlignment="1">
      <alignment horizontal="left" vertical="center"/>
    </xf>
    <xf numFmtId="0" fontId="60" fillId="2" borderId="167" xfId="10" applyFont="1" applyFill="1" applyBorder="1" applyAlignment="1">
      <alignment horizontal="left" vertical="center" wrapText="1"/>
    </xf>
    <xf numFmtId="0" fontId="60" fillId="2" borderId="0" xfId="10" applyFont="1" applyFill="1" applyBorder="1" applyAlignment="1">
      <alignment horizontal="left" vertical="center" wrapText="1"/>
    </xf>
    <xf numFmtId="0" fontId="60" fillId="2" borderId="159" xfId="10" applyFont="1" applyFill="1" applyBorder="1" applyAlignment="1">
      <alignment horizontal="left" vertical="center" wrapText="1"/>
    </xf>
    <xf numFmtId="0" fontId="60" fillId="2" borderId="129" xfId="10" applyFont="1" applyFill="1" applyBorder="1" applyAlignment="1">
      <alignment horizontal="left" vertical="center" wrapText="1"/>
    </xf>
    <xf numFmtId="0" fontId="60" fillId="2" borderId="106" xfId="10" applyFont="1" applyFill="1" applyBorder="1" applyAlignment="1">
      <alignment horizontal="left" vertical="center" wrapText="1"/>
    </xf>
    <xf numFmtId="0" fontId="47" fillId="2" borderId="11" xfId="10" applyFont="1" applyFill="1" applyBorder="1" applyAlignment="1">
      <alignment horizontal="right" vertical="center" wrapText="1"/>
    </xf>
    <xf numFmtId="0" fontId="47" fillId="2" borderId="26" xfId="10" applyFont="1" applyFill="1" applyBorder="1" applyAlignment="1">
      <alignment horizontal="right" vertical="center" wrapText="1"/>
    </xf>
    <xf numFmtId="0" fontId="60" fillId="11" borderId="169" xfId="10" applyFont="1" applyFill="1" applyBorder="1" applyAlignment="1">
      <alignment horizontal="left" vertical="center" wrapText="1"/>
    </xf>
    <xf numFmtId="0" fontId="60" fillId="11" borderId="0" xfId="10" applyFont="1" applyFill="1" applyBorder="1" applyAlignment="1">
      <alignment horizontal="left" vertical="center" wrapText="1"/>
    </xf>
    <xf numFmtId="0" fontId="60" fillId="11" borderId="159" xfId="10" applyFont="1" applyFill="1" applyBorder="1" applyAlignment="1">
      <alignment horizontal="left" vertical="center" wrapText="1"/>
    </xf>
    <xf numFmtId="0" fontId="47" fillId="2" borderId="0" xfId="10" applyFont="1" applyFill="1" applyBorder="1" applyAlignment="1">
      <alignment horizontal="left" vertical="center"/>
    </xf>
    <xf numFmtId="0" fontId="47" fillId="5" borderId="0" xfId="11" applyFont="1" applyFill="1" applyBorder="1" applyAlignment="1">
      <alignment horizontal="right" vertical="center" wrapText="1"/>
    </xf>
    <xf numFmtId="0" fontId="47" fillId="11" borderId="157" xfId="10" applyFont="1" applyFill="1" applyBorder="1" applyAlignment="1">
      <alignment horizontal="center" vertical="center" wrapText="1"/>
    </xf>
    <xf numFmtId="0" fontId="47" fillId="11" borderId="0" xfId="10" applyFont="1" applyFill="1" applyBorder="1" applyAlignment="1">
      <alignment horizontal="center" vertical="center" wrapText="1"/>
    </xf>
    <xf numFmtId="0" fontId="47" fillId="2" borderId="166" xfId="10" applyFont="1" applyFill="1" applyBorder="1" applyAlignment="1">
      <alignment horizontal="right" vertical="center"/>
    </xf>
    <xf numFmtId="0" fontId="47" fillId="2" borderId="159" xfId="10" applyFont="1" applyFill="1" applyBorder="1" applyAlignment="1">
      <alignment horizontal="right" vertical="center"/>
    </xf>
    <xf numFmtId="0" fontId="60" fillId="2" borderId="106" xfId="10" applyFont="1" applyFill="1" applyBorder="1" applyAlignment="1">
      <alignment horizontal="left" vertical="center"/>
    </xf>
    <xf numFmtId="0" fontId="60" fillId="11" borderId="157" xfId="10" applyFont="1" applyFill="1" applyBorder="1" applyAlignment="1">
      <alignment horizontal="center" vertical="center" wrapText="1"/>
    </xf>
    <xf numFmtId="0" fontId="60" fillId="11" borderId="0" xfId="10" applyFont="1" applyFill="1" applyBorder="1" applyAlignment="1">
      <alignment horizontal="center" vertical="center" wrapText="1"/>
    </xf>
    <xf numFmtId="0" fontId="47" fillId="2" borderId="128" xfId="11" applyFont="1" applyFill="1" applyBorder="1" applyAlignment="1">
      <alignment horizontal="right" vertical="center" wrapText="1"/>
    </xf>
    <xf numFmtId="0" fontId="47" fillId="2" borderId="93" xfId="11" applyFont="1" applyFill="1" applyBorder="1" applyAlignment="1">
      <alignment horizontal="right" vertical="center" wrapText="1"/>
    </xf>
    <xf numFmtId="0" fontId="47" fillId="2" borderId="86" xfId="11" applyFont="1" applyFill="1" applyBorder="1" applyAlignment="1">
      <alignment horizontal="right" vertical="center" wrapText="1"/>
    </xf>
    <xf numFmtId="3" fontId="36" fillId="2" borderId="169" xfId="0" applyNumberFormat="1" applyFont="1" applyFill="1" applyBorder="1" applyAlignment="1">
      <alignment horizontal="left" vertical="center" wrapText="1"/>
    </xf>
    <xf numFmtId="3" fontId="36" fillId="2" borderId="0" xfId="0" applyNumberFormat="1" applyFont="1" applyFill="1" applyBorder="1" applyAlignment="1">
      <alignment horizontal="left" vertical="center" wrapText="1"/>
    </xf>
    <xf numFmtId="0" fontId="47" fillId="11" borderId="200" xfId="11" applyFont="1" applyFill="1" applyBorder="1" applyAlignment="1">
      <alignment horizontal="right" vertical="center" wrapText="1"/>
    </xf>
    <xf numFmtId="0" fontId="47" fillId="11" borderId="209" xfId="11" applyFont="1" applyFill="1" applyBorder="1" applyAlignment="1">
      <alignment horizontal="right" vertical="center" wrapText="1"/>
    </xf>
    <xf numFmtId="0" fontId="47" fillId="11" borderId="204" xfId="11" applyFont="1" applyFill="1" applyBorder="1" applyAlignment="1">
      <alignment horizontal="right" vertical="center" wrapText="1"/>
    </xf>
    <xf numFmtId="0" fontId="60" fillId="11" borderId="200" xfId="11" applyFont="1" applyFill="1" applyBorder="1" applyAlignment="1">
      <alignment horizontal="left" vertical="center" wrapText="1"/>
    </xf>
    <xf numFmtId="0" fontId="60" fillId="11" borderId="209" xfId="11" applyFont="1" applyFill="1" applyBorder="1" applyAlignment="1">
      <alignment horizontal="left" vertical="center" wrapText="1"/>
    </xf>
    <xf numFmtId="0" fontId="60" fillId="11" borderId="204" xfId="11" applyFont="1" applyFill="1" applyBorder="1" applyAlignment="1">
      <alignment horizontal="left" vertical="center" wrapText="1"/>
    </xf>
    <xf numFmtId="0" fontId="47" fillId="2" borderId="113" xfId="11" applyFont="1" applyFill="1" applyBorder="1" applyAlignment="1">
      <alignment horizontal="right" vertical="center" wrapText="1"/>
    </xf>
    <xf numFmtId="0" fontId="60" fillId="2" borderId="128" xfId="11" applyFont="1" applyFill="1" applyBorder="1" applyAlignment="1">
      <alignment horizontal="left" vertical="center" wrapText="1"/>
    </xf>
    <xf numFmtId="0" fontId="60" fillId="2" borderId="93" xfId="11" applyFont="1" applyFill="1" applyBorder="1" applyAlignment="1">
      <alignment horizontal="left" vertical="center" wrapText="1"/>
    </xf>
    <xf numFmtId="0" fontId="60" fillId="2" borderId="113" xfId="11" applyFont="1" applyFill="1" applyBorder="1" applyAlignment="1">
      <alignment horizontal="left" vertical="center" wrapText="1"/>
    </xf>
    <xf numFmtId="0" fontId="47" fillId="2" borderId="106" xfId="10" applyFont="1" applyFill="1" applyBorder="1" applyAlignment="1">
      <alignment horizontal="right" vertical="center"/>
    </xf>
    <xf numFmtId="3" fontId="36" fillId="2" borderId="159" xfId="0" applyNumberFormat="1" applyFont="1" applyFill="1" applyBorder="1" applyAlignment="1">
      <alignment horizontal="left" vertical="center" wrapText="1"/>
    </xf>
    <xf numFmtId="0" fontId="60" fillId="2" borderId="86" xfId="11" applyFont="1" applyFill="1" applyBorder="1" applyAlignment="1">
      <alignment horizontal="left" vertical="center" wrapText="1"/>
    </xf>
    <xf numFmtId="0" fontId="47" fillId="2" borderId="1" xfId="11" applyFont="1" applyFill="1" applyBorder="1" applyAlignment="1">
      <alignment horizontal="right" vertical="center" wrapText="1"/>
    </xf>
    <xf numFmtId="0" fontId="47" fillId="2" borderId="13" xfId="11" applyFont="1" applyFill="1" applyBorder="1" applyAlignment="1">
      <alignment horizontal="right" vertical="center" wrapText="1"/>
    </xf>
    <xf numFmtId="0" fontId="47" fillId="2" borderId="169" xfId="11" applyFont="1" applyFill="1" applyBorder="1" applyAlignment="1">
      <alignment horizontal="right" vertical="center" wrapText="1"/>
    </xf>
    <xf numFmtId="0" fontId="47" fillId="2" borderId="159" xfId="11" applyFont="1" applyFill="1" applyBorder="1" applyAlignment="1">
      <alignment horizontal="right" vertical="center" wrapText="1"/>
    </xf>
    <xf numFmtId="0" fontId="60" fillId="2" borderId="169" xfId="11" applyFont="1" applyFill="1" applyBorder="1" applyAlignment="1">
      <alignment horizontal="left" vertical="center" wrapText="1"/>
    </xf>
    <xf numFmtId="0" fontId="60" fillId="2" borderId="0" xfId="11" applyFont="1" applyFill="1" applyBorder="1" applyAlignment="1">
      <alignment horizontal="left" vertical="center" wrapText="1"/>
    </xf>
    <xf numFmtId="0" fontId="60" fillId="2" borderId="159" xfId="11" applyFont="1" applyFill="1" applyBorder="1" applyAlignment="1">
      <alignment horizontal="left" vertical="center" wrapText="1"/>
    </xf>
    <xf numFmtId="0" fontId="47" fillId="2" borderId="129" xfId="11" applyFont="1" applyFill="1" applyBorder="1" applyAlignment="1">
      <alignment horizontal="right" vertical="center" wrapText="1"/>
    </xf>
    <xf numFmtId="0" fontId="60" fillId="2" borderId="129" xfId="11" applyFont="1" applyFill="1" applyBorder="1" applyAlignment="1">
      <alignment horizontal="left" vertical="center" wrapText="1"/>
    </xf>
    <xf numFmtId="0" fontId="47" fillId="11" borderId="169" xfId="11" applyFont="1" applyFill="1" applyBorder="1" applyAlignment="1">
      <alignment horizontal="right" vertical="center" wrapText="1"/>
    </xf>
    <xf numFmtId="0" fontId="47" fillId="11" borderId="0" xfId="11" applyFont="1" applyFill="1" applyBorder="1" applyAlignment="1">
      <alignment horizontal="right" vertical="center" wrapText="1"/>
    </xf>
    <xf numFmtId="0" fontId="47" fillId="11" borderId="159" xfId="11" applyFont="1" applyFill="1" applyBorder="1" applyAlignment="1">
      <alignment horizontal="right" vertical="center" wrapText="1"/>
    </xf>
    <xf numFmtId="0" fontId="60" fillId="11" borderId="169" xfId="11" applyFont="1" applyFill="1" applyBorder="1" applyAlignment="1">
      <alignment horizontal="left" vertical="center" wrapText="1"/>
    </xf>
    <xf numFmtId="0" fontId="60" fillId="11" borderId="0" xfId="11" applyFont="1" applyFill="1" applyBorder="1" applyAlignment="1">
      <alignment horizontal="left" vertical="center" wrapText="1"/>
    </xf>
    <xf numFmtId="0" fontId="60" fillId="11" borderId="159" xfId="11" applyFont="1" applyFill="1" applyBorder="1" applyAlignment="1">
      <alignment horizontal="left" vertical="center" wrapText="1"/>
    </xf>
    <xf numFmtId="0" fontId="60" fillId="2" borderId="105" xfId="11" applyFont="1" applyFill="1" applyBorder="1" applyAlignment="1">
      <alignment horizontal="left" vertical="center" wrapText="1"/>
    </xf>
    <xf numFmtId="0" fontId="60" fillId="2" borderId="106" xfId="11" applyFont="1" applyFill="1" applyBorder="1" applyAlignment="1">
      <alignment horizontal="left" vertical="center" wrapText="1"/>
    </xf>
    <xf numFmtId="0" fontId="47" fillId="11" borderId="160" xfId="11" applyFont="1" applyFill="1" applyBorder="1" applyAlignment="1">
      <alignment horizontal="right" vertical="center" wrapText="1"/>
    </xf>
    <xf numFmtId="0" fontId="47" fillId="11" borderId="93" xfId="11" applyFont="1" applyFill="1" applyBorder="1" applyAlignment="1">
      <alignment horizontal="right" vertical="center" wrapText="1"/>
    </xf>
    <xf numFmtId="0" fontId="47" fillId="11" borderId="67" xfId="11" applyFont="1" applyFill="1" applyBorder="1" applyAlignment="1">
      <alignment horizontal="right" vertical="center" wrapText="1"/>
    </xf>
    <xf numFmtId="0" fontId="60" fillId="11" borderId="92" xfId="11" applyFont="1" applyFill="1" applyBorder="1" applyAlignment="1">
      <alignment horizontal="left" vertical="center" wrapText="1"/>
    </xf>
    <xf numFmtId="0" fontId="60" fillId="11" borderId="93" xfId="11" applyFont="1" applyFill="1" applyBorder="1" applyAlignment="1">
      <alignment horizontal="left" vertical="center" wrapText="1"/>
    </xf>
    <xf numFmtId="0" fontId="60" fillId="11" borderId="67" xfId="11" applyFont="1" applyFill="1" applyBorder="1" applyAlignment="1">
      <alignment horizontal="left" vertical="center" wrapText="1"/>
    </xf>
    <xf numFmtId="0" fontId="47" fillId="11" borderId="86" xfId="11" applyFont="1" applyFill="1" applyBorder="1" applyAlignment="1">
      <alignment horizontal="right" vertical="center" wrapText="1"/>
    </xf>
    <xf numFmtId="0" fontId="60" fillId="11" borderId="160" xfId="11" applyFont="1" applyFill="1" applyBorder="1" applyAlignment="1">
      <alignment horizontal="left" vertical="center" wrapText="1"/>
    </xf>
    <xf numFmtId="0" fontId="47" fillId="2" borderId="156" xfId="11" applyFont="1" applyFill="1" applyBorder="1" applyAlignment="1">
      <alignment horizontal="right" vertical="center" wrapText="1"/>
    </xf>
    <xf numFmtId="0" fontId="61" fillId="2" borderId="169" xfId="0" applyFont="1" applyFill="1" applyBorder="1" applyAlignment="1">
      <alignment horizontal="left" vertical="center"/>
    </xf>
    <xf numFmtId="0" fontId="61" fillId="2" borderId="156" xfId="0" applyFont="1" applyFill="1" applyBorder="1" applyAlignment="1">
      <alignment horizontal="left" vertical="center"/>
    </xf>
    <xf numFmtId="0" fontId="60" fillId="2" borderId="163" xfId="10" applyFont="1" applyFill="1" applyBorder="1" applyAlignment="1">
      <alignment horizontal="left" vertical="center"/>
    </xf>
    <xf numFmtId="0" fontId="47" fillId="0" borderId="169" xfId="12" applyFont="1" applyBorder="1" applyAlignment="1">
      <alignment horizontal="right" vertical="center"/>
    </xf>
    <xf numFmtId="0" fontId="60" fillId="2" borderId="169" xfId="12" applyFont="1" applyFill="1" applyBorder="1" applyAlignment="1">
      <alignment horizontal="left" vertical="center"/>
    </xf>
    <xf numFmtId="0" fontId="60" fillId="2" borderId="0" xfId="12" applyFont="1" applyFill="1" applyBorder="1" applyAlignment="1">
      <alignment horizontal="left" vertical="center"/>
    </xf>
    <xf numFmtId="0" fontId="60" fillId="2" borderId="159" xfId="12" applyFont="1" applyFill="1" applyBorder="1" applyAlignment="1">
      <alignment horizontal="left" vertical="center"/>
    </xf>
    <xf numFmtId="0" fontId="47" fillId="2" borderId="169" xfId="12" applyFont="1" applyFill="1" applyBorder="1" applyAlignment="1">
      <alignment horizontal="right" vertical="center"/>
    </xf>
    <xf numFmtId="0" fontId="47" fillId="2" borderId="0" xfId="12" applyFont="1" applyFill="1" applyBorder="1" applyAlignment="1">
      <alignment horizontal="right" vertical="center"/>
    </xf>
    <xf numFmtId="0" fontId="47" fillId="2" borderId="159" xfId="12" applyFont="1" applyFill="1" applyBorder="1" applyAlignment="1">
      <alignment horizontal="right" vertical="center"/>
    </xf>
    <xf numFmtId="0" fontId="26" fillId="0" borderId="0" xfId="0" applyFont="1" applyBorder="1" applyAlignment="1">
      <alignment horizontal="left" vertical="center"/>
    </xf>
    <xf numFmtId="0" fontId="60" fillId="11" borderId="115" xfId="12" applyFont="1" applyFill="1" applyBorder="1" applyAlignment="1">
      <alignment horizontal="center" vertical="center" wrapText="1"/>
    </xf>
    <xf numFmtId="0" fontId="60" fillId="11" borderId="156" xfId="12" applyFont="1" applyFill="1" applyBorder="1" applyAlignment="1">
      <alignment horizontal="center" vertical="center" wrapText="1"/>
    </xf>
    <xf numFmtId="0" fontId="52" fillId="0" borderId="0" xfId="13" applyFont="1" applyBorder="1" applyAlignment="1">
      <alignment horizontal="right" vertical="center"/>
    </xf>
    <xf numFmtId="0" fontId="52" fillId="0" borderId="0" xfId="13" applyFont="1" applyBorder="1" applyAlignment="1">
      <alignment horizontal="right" vertical="center" wrapText="1"/>
    </xf>
    <xf numFmtId="0" fontId="3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wrapText="1"/>
    </xf>
    <xf numFmtId="0" fontId="26" fillId="5" borderId="0" xfId="0" applyFont="1" applyFill="1" applyBorder="1" applyAlignment="1">
      <alignment horizontal="left" vertical="center"/>
    </xf>
    <xf numFmtId="0" fontId="47" fillId="5" borderId="0" xfId="13" applyFont="1" applyFill="1" applyBorder="1" applyAlignment="1">
      <alignment horizontal="left" vertical="center" wrapText="1"/>
    </xf>
    <xf numFmtId="0" fontId="52" fillId="0" borderId="0" xfId="13" applyFont="1" applyBorder="1" applyAlignment="1">
      <alignment horizontal="center" vertical="center" wrapText="1"/>
    </xf>
    <xf numFmtId="0" fontId="26" fillId="5" borderId="0" xfId="0" applyFont="1" applyFill="1" applyBorder="1" applyAlignment="1">
      <alignment horizontal="right" vertical="center"/>
    </xf>
    <xf numFmtId="0" fontId="47" fillId="0" borderId="0" xfId="12" applyFont="1" applyBorder="1" applyAlignment="1">
      <alignment horizontal="center" vertical="center" wrapText="1"/>
    </xf>
    <xf numFmtId="0" fontId="50" fillId="0" borderId="0" xfId="13" applyFont="1" applyBorder="1" applyAlignment="1">
      <alignment horizontal="center" vertical="center" wrapText="1"/>
    </xf>
    <xf numFmtId="0" fontId="47" fillId="5" borderId="0" xfId="13" applyFont="1" applyFill="1" applyBorder="1" applyAlignment="1">
      <alignment horizontal="right" vertical="center" wrapText="1"/>
    </xf>
    <xf numFmtId="0" fontId="47" fillId="0" borderId="0" xfId="13" applyFont="1" applyBorder="1" applyAlignment="1">
      <alignment horizontal="right" vertical="center" wrapText="1"/>
    </xf>
    <xf numFmtId="0" fontId="47" fillId="2" borderId="0" xfId="13" applyFont="1" applyFill="1" applyBorder="1" applyAlignment="1">
      <alignment horizontal="right" vertical="center" wrapText="1"/>
    </xf>
    <xf numFmtId="0" fontId="47" fillId="0" borderId="0" xfId="12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wrapText="1"/>
    </xf>
    <xf numFmtId="0" fontId="47" fillId="5" borderId="0" xfId="12" applyFont="1" applyFill="1" applyBorder="1" applyAlignment="1">
      <alignment horizontal="right" vertical="center" wrapText="1"/>
    </xf>
    <xf numFmtId="0" fontId="47" fillId="5" borderId="0" xfId="12" applyFont="1" applyFill="1" applyBorder="1" applyAlignment="1">
      <alignment horizontal="left" vertical="center" wrapText="1"/>
    </xf>
    <xf numFmtId="0" fontId="47" fillId="11" borderId="3" xfId="12" applyFont="1" applyFill="1" applyBorder="1" applyAlignment="1">
      <alignment horizontal="center" vertical="center" wrapText="1"/>
    </xf>
    <xf numFmtId="0" fontId="47" fillId="11" borderId="0" xfId="12" applyFont="1" applyFill="1" applyBorder="1" applyAlignment="1">
      <alignment horizontal="center" vertical="center" wrapText="1"/>
    </xf>
    <xf numFmtId="0" fontId="47" fillId="11" borderId="115" xfId="12" applyFont="1" applyFill="1" applyBorder="1" applyAlignment="1">
      <alignment horizontal="center" vertical="center" wrapText="1"/>
    </xf>
    <xf numFmtId="0" fontId="47" fillId="11" borderId="95" xfId="12" applyFont="1" applyFill="1" applyBorder="1" applyAlignment="1">
      <alignment horizontal="center" vertical="center" wrapText="1"/>
    </xf>
    <xf numFmtId="0" fontId="47" fillId="2" borderId="129" xfId="12" applyFont="1" applyFill="1" applyBorder="1" applyAlignment="1">
      <alignment horizontal="right" vertical="center"/>
    </xf>
    <xf numFmtId="0" fontId="47" fillId="2" borderId="106" xfId="12" applyFont="1" applyFill="1" applyBorder="1" applyAlignment="1">
      <alignment horizontal="right" vertical="center"/>
    </xf>
    <xf numFmtId="0" fontId="60" fillId="11" borderId="95" xfId="12" applyFont="1" applyFill="1" applyBorder="1" applyAlignment="1">
      <alignment horizontal="center" vertical="center" wrapText="1"/>
    </xf>
    <xf numFmtId="0" fontId="60" fillId="11" borderId="0" xfId="12" applyFont="1" applyFill="1" applyBorder="1" applyAlignment="1">
      <alignment horizontal="center" vertical="center" wrapText="1"/>
    </xf>
    <xf numFmtId="0" fontId="47" fillId="11" borderId="169" xfId="12" applyFont="1" applyFill="1" applyBorder="1" applyAlignment="1">
      <alignment horizontal="right" vertical="center"/>
    </xf>
    <xf numFmtId="0" fontId="47" fillId="11" borderId="0" xfId="12" applyFont="1" applyFill="1" applyBorder="1" applyAlignment="1">
      <alignment horizontal="right" vertical="center"/>
    </xf>
    <xf numFmtId="0" fontId="47" fillId="11" borderId="159" xfId="12" applyFont="1" applyFill="1" applyBorder="1" applyAlignment="1">
      <alignment horizontal="right" vertical="center"/>
    </xf>
    <xf numFmtId="0" fontId="60" fillId="11" borderId="169" xfId="12" applyFont="1" applyFill="1" applyBorder="1" applyAlignment="1">
      <alignment horizontal="left" vertical="center"/>
    </xf>
    <xf numFmtId="0" fontId="60" fillId="11" borderId="0" xfId="12" applyFont="1" applyFill="1" applyBorder="1" applyAlignment="1">
      <alignment horizontal="left" vertical="center"/>
    </xf>
    <xf numFmtId="0" fontId="60" fillId="11" borderId="159" xfId="12" applyFont="1" applyFill="1" applyBorder="1" applyAlignment="1">
      <alignment horizontal="left" vertical="center"/>
    </xf>
    <xf numFmtId="165" fontId="60" fillId="2" borderId="0" xfId="12" applyNumberFormat="1" applyFont="1" applyFill="1" applyBorder="1" applyAlignment="1">
      <alignment horizontal="left" vertical="center"/>
    </xf>
    <xf numFmtId="165" fontId="60" fillId="2" borderId="159" xfId="12" applyNumberFormat="1" applyFont="1" applyFill="1" applyBorder="1" applyAlignment="1">
      <alignment horizontal="left" vertical="center"/>
    </xf>
    <xf numFmtId="0" fontId="47" fillId="2" borderId="169" xfId="12" applyFont="1" applyFill="1" applyBorder="1" applyAlignment="1">
      <alignment horizontal="right" vertical="center" wrapText="1"/>
    </xf>
    <xf numFmtId="0" fontId="47" fillId="2" borderId="0" xfId="12" applyFont="1" applyFill="1" applyBorder="1" applyAlignment="1">
      <alignment horizontal="right" vertical="center" wrapText="1"/>
    </xf>
    <xf numFmtId="0" fontId="47" fillId="2" borderId="159" xfId="12" applyFont="1" applyFill="1" applyBorder="1" applyAlignment="1">
      <alignment horizontal="right" vertical="center" wrapText="1"/>
    </xf>
    <xf numFmtId="0" fontId="60" fillId="2" borderId="169" xfId="12" applyFont="1" applyFill="1" applyBorder="1" applyAlignment="1">
      <alignment horizontal="left" vertical="center" wrapText="1"/>
    </xf>
    <xf numFmtId="0" fontId="60" fillId="2" borderId="0" xfId="12" applyFont="1" applyFill="1" applyBorder="1" applyAlignment="1">
      <alignment horizontal="left" vertical="center" wrapText="1"/>
    </xf>
    <xf numFmtId="0" fontId="60" fillId="2" borderId="159" xfId="12" applyFont="1" applyFill="1" applyBorder="1" applyAlignment="1">
      <alignment horizontal="left" vertical="center" wrapText="1"/>
    </xf>
    <xf numFmtId="0" fontId="61" fillId="2" borderId="159" xfId="0" applyFont="1" applyFill="1" applyBorder="1" applyAlignment="1">
      <alignment horizontal="left" vertical="center"/>
    </xf>
    <xf numFmtId="0" fontId="61" fillId="11" borderId="169" xfId="0" applyFont="1" applyFill="1" applyBorder="1" applyAlignment="1">
      <alignment horizontal="left" vertical="center" wrapText="1"/>
    </xf>
    <xf numFmtId="0" fontId="61" fillId="11" borderId="0" xfId="0" applyFont="1" applyFill="1" applyBorder="1" applyAlignment="1">
      <alignment horizontal="left" vertical="center" wrapText="1"/>
    </xf>
    <xf numFmtId="0" fontId="61" fillId="11" borderId="159" xfId="0" applyFont="1" applyFill="1" applyBorder="1" applyAlignment="1">
      <alignment horizontal="left" vertical="center" wrapText="1"/>
    </xf>
    <xf numFmtId="0" fontId="61" fillId="2" borderId="166" xfId="0" applyFont="1" applyFill="1" applyBorder="1" applyAlignment="1">
      <alignment horizontal="left" vertical="center" wrapText="1"/>
    </xf>
    <xf numFmtId="0" fontId="47" fillId="11" borderId="115" xfId="12" applyFont="1" applyFill="1" applyBorder="1" applyAlignment="1">
      <alignment horizontal="right" vertical="center" wrapText="1"/>
    </xf>
    <xf numFmtId="0" fontId="47" fillId="11" borderId="0" xfId="12" applyFont="1" applyFill="1" applyBorder="1" applyAlignment="1">
      <alignment horizontal="right" vertical="center" wrapText="1"/>
    </xf>
    <xf numFmtId="0" fontId="47" fillId="11" borderId="156" xfId="12" applyFont="1" applyFill="1" applyBorder="1" applyAlignment="1">
      <alignment horizontal="right" vertical="center" wrapText="1"/>
    </xf>
    <xf numFmtId="0" fontId="60" fillId="11" borderId="115" xfId="12" applyFont="1" applyFill="1" applyBorder="1" applyAlignment="1">
      <alignment horizontal="left" vertical="center" wrapText="1"/>
    </xf>
    <xf numFmtId="0" fontId="60" fillId="11" borderId="0" xfId="12" applyFont="1" applyFill="1" applyBorder="1" applyAlignment="1">
      <alignment horizontal="left" vertical="center" wrapText="1"/>
    </xf>
    <xf numFmtId="0" fontId="60" fillId="11" borderId="156" xfId="12" applyFont="1" applyFill="1" applyBorder="1" applyAlignment="1">
      <alignment horizontal="left" vertical="center" wrapText="1"/>
    </xf>
    <xf numFmtId="0" fontId="60" fillId="2" borderId="197" xfId="12" applyFont="1" applyFill="1" applyBorder="1" applyAlignment="1">
      <alignment horizontal="left" vertical="center" readingOrder="1"/>
    </xf>
    <xf numFmtId="0" fontId="60" fillId="2" borderId="0" xfId="12" applyFont="1" applyFill="1" applyBorder="1" applyAlignment="1">
      <alignment horizontal="left" vertical="center" readingOrder="1"/>
    </xf>
    <xf numFmtId="0" fontId="47" fillId="11" borderId="156" xfId="12" applyFont="1" applyFill="1" applyBorder="1" applyAlignment="1">
      <alignment horizontal="center" vertical="center" wrapText="1"/>
    </xf>
    <xf numFmtId="0" fontId="52" fillId="11" borderId="169" xfId="13" applyFont="1" applyFill="1" applyBorder="1" applyAlignment="1">
      <alignment horizontal="right" vertical="center" wrapText="1"/>
    </xf>
    <xf numFmtId="0" fontId="52" fillId="11" borderId="0" xfId="13" applyFont="1" applyFill="1" applyBorder="1" applyAlignment="1">
      <alignment horizontal="right" vertical="center" wrapText="1"/>
    </xf>
    <xf numFmtId="0" fontId="52" fillId="11" borderId="159" xfId="13" applyFont="1" applyFill="1" applyBorder="1" applyAlignment="1">
      <alignment horizontal="right" vertical="center" wrapText="1"/>
    </xf>
    <xf numFmtId="0" fontId="63" fillId="11" borderId="169" xfId="0" applyFont="1" applyFill="1" applyBorder="1" applyAlignment="1">
      <alignment horizontal="left" vertical="center" wrapText="1"/>
    </xf>
    <xf numFmtId="0" fontId="63" fillId="11" borderId="0" xfId="0" applyFont="1" applyFill="1" applyBorder="1" applyAlignment="1">
      <alignment horizontal="left" vertical="center" wrapText="1"/>
    </xf>
    <xf numFmtId="0" fontId="63" fillId="11" borderId="159" xfId="0" applyFont="1" applyFill="1" applyBorder="1" applyAlignment="1">
      <alignment horizontal="left" vertical="center" wrapText="1"/>
    </xf>
    <xf numFmtId="0" fontId="52" fillId="2" borderId="169" xfId="13" applyFont="1" applyFill="1" applyBorder="1" applyAlignment="1">
      <alignment horizontal="right" vertical="center" wrapText="1"/>
    </xf>
    <xf numFmtId="0" fontId="52" fillId="2" borderId="0" xfId="13" applyFont="1" applyFill="1" applyBorder="1" applyAlignment="1">
      <alignment horizontal="right" vertical="center" wrapText="1"/>
    </xf>
    <xf numFmtId="0" fontId="52" fillId="2" borderId="159" xfId="13" applyFont="1" applyFill="1" applyBorder="1" applyAlignment="1">
      <alignment horizontal="right" vertical="center" wrapText="1"/>
    </xf>
    <xf numFmtId="0" fontId="52" fillId="2" borderId="0" xfId="13" applyFont="1" applyFill="1" applyBorder="1" applyAlignment="1">
      <alignment horizontal="right" vertical="center"/>
    </xf>
    <xf numFmtId="0" fontId="52" fillId="2" borderId="159" xfId="13" applyFont="1" applyFill="1" applyBorder="1" applyAlignment="1">
      <alignment horizontal="right" vertical="center"/>
    </xf>
    <xf numFmtId="165" fontId="47" fillId="2" borderId="0" xfId="12" applyNumberFormat="1" applyFont="1" applyFill="1" applyBorder="1" applyAlignment="1">
      <alignment horizontal="right" vertical="center"/>
    </xf>
    <xf numFmtId="165" fontId="47" fillId="2" borderId="159" xfId="12" applyNumberFormat="1" applyFont="1" applyFill="1" applyBorder="1" applyAlignment="1">
      <alignment horizontal="right" vertical="center"/>
    </xf>
    <xf numFmtId="165" fontId="60" fillId="2" borderId="0" xfId="13" applyNumberFormat="1" applyFont="1" applyFill="1" applyBorder="1" applyAlignment="1">
      <alignment horizontal="left" vertical="center" wrapText="1"/>
    </xf>
    <xf numFmtId="165" fontId="60" fillId="2" borderId="159" xfId="13" applyNumberFormat="1" applyFont="1" applyFill="1" applyBorder="1" applyAlignment="1">
      <alignment horizontal="left" vertical="center" wrapText="1"/>
    </xf>
    <xf numFmtId="0" fontId="52" fillId="11" borderId="130" xfId="13" applyFont="1" applyFill="1" applyBorder="1" applyAlignment="1">
      <alignment horizontal="center" vertical="center" wrapText="1"/>
    </xf>
    <xf numFmtId="0" fontId="52" fillId="11" borderId="0" xfId="13" applyFont="1" applyFill="1" applyBorder="1" applyAlignment="1">
      <alignment horizontal="center" vertical="center" wrapText="1"/>
    </xf>
    <xf numFmtId="0" fontId="60" fillId="11" borderId="130" xfId="13" applyFont="1" applyFill="1" applyBorder="1" applyAlignment="1">
      <alignment horizontal="center" vertical="center" wrapText="1"/>
    </xf>
    <xf numFmtId="0" fontId="60" fillId="11" borderId="0" xfId="13" applyFont="1" applyFill="1" applyBorder="1" applyAlignment="1">
      <alignment horizontal="center" vertical="center" wrapText="1"/>
    </xf>
    <xf numFmtId="3" fontId="47" fillId="11" borderId="169" xfId="13" applyNumberFormat="1" applyFont="1" applyFill="1" applyBorder="1" applyAlignment="1">
      <alignment horizontal="right" vertical="center"/>
    </xf>
    <xf numFmtId="3" fontId="47" fillId="11" borderId="0" xfId="13" applyNumberFormat="1" applyFont="1" applyFill="1" applyBorder="1" applyAlignment="1">
      <alignment horizontal="right" vertical="center"/>
    </xf>
    <xf numFmtId="3" fontId="47" fillId="11" borderId="159" xfId="13" applyNumberFormat="1" applyFont="1" applyFill="1" applyBorder="1" applyAlignment="1">
      <alignment horizontal="right" vertical="center"/>
    </xf>
    <xf numFmtId="3" fontId="47" fillId="11" borderId="169" xfId="13" applyNumberFormat="1" applyFont="1" applyFill="1" applyBorder="1" applyAlignment="1">
      <alignment horizontal="left" vertical="center"/>
    </xf>
    <xf numFmtId="3" fontId="47" fillId="11" borderId="0" xfId="13" applyNumberFormat="1" applyFont="1" applyFill="1" applyBorder="1" applyAlignment="1">
      <alignment horizontal="left" vertical="center"/>
    </xf>
    <xf numFmtId="3" fontId="47" fillId="11" borderId="159" xfId="13" applyNumberFormat="1" applyFont="1" applyFill="1" applyBorder="1" applyAlignment="1">
      <alignment horizontal="left" vertical="center"/>
    </xf>
    <xf numFmtId="165" fontId="52" fillId="2" borderId="169" xfId="13" applyNumberFormat="1" applyFont="1" applyFill="1" applyBorder="1" applyAlignment="1">
      <alignment horizontal="right" vertical="center"/>
    </xf>
    <xf numFmtId="165" fontId="52" fillId="2" borderId="0" xfId="13" applyNumberFormat="1" applyFont="1" applyFill="1" applyBorder="1" applyAlignment="1">
      <alignment horizontal="right" vertical="center"/>
    </xf>
    <xf numFmtId="165" fontId="52" fillId="2" borderId="159" xfId="13" applyNumberFormat="1" applyFont="1" applyFill="1" applyBorder="1" applyAlignment="1">
      <alignment horizontal="right" vertical="center"/>
    </xf>
    <xf numFmtId="165" fontId="60" fillId="2" borderId="169" xfId="13" applyNumberFormat="1" applyFont="1" applyFill="1" applyBorder="1" applyAlignment="1">
      <alignment horizontal="left" vertical="center" wrapText="1"/>
    </xf>
    <xf numFmtId="3" fontId="47" fillId="2" borderId="169" xfId="13" applyNumberFormat="1" applyFont="1" applyFill="1" applyBorder="1" applyAlignment="1">
      <alignment horizontal="right" vertical="center"/>
    </xf>
    <xf numFmtId="3" fontId="47" fillId="2" borderId="0" xfId="13" applyNumberFormat="1" applyFont="1" applyFill="1" applyBorder="1" applyAlignment="1">
      <alignment horizontal="right" vertical="center"/>
    </xf>
    <xf numFmtId="0" fontId="47" fillId="11" borderId="169" xfId="13" applyFont="1" applyFill="1" applyBorder="1" applyAlignment="1">
      <alignment horizontal="right" vertical="center" wrapText="1"/>
    </xf>
    <xf numFmtId="0" fontId="47" fillId="11" borderId="0" xfId="13" applyFont="1" applyFill="1" applyBorder="1" applyAlignment="1">
      <alignment horizontal="right" vertical="center" wrapText="1"/>
    </xf>
    <xf numFmtId="0" fontId="47" fillId="11" borderId="159" xfId="13" applyFont="1" applyFill="1" applyBorder="1" applyAlignment="1">
      <alignment horizontal="right" vertical="center" wrapText="1"/>
    </xf>
    <xf numFmtId="165" fontId="60" fillId="11" borderId="169" xfId="13" applyNumberFormat="1" applyFont="1" applyFill="1" applyBorder="1" applyAlignment="1">
      <alignment horizontal="left" vertical="center" wrapText="1"/>
    </xf>
    <xf numFmtId="165" fontId="60" fillId="11" borderId="0" xfId="13" applyNumberFormat="1" applyFont="1" applyFill="1" applyBorder="1" applyAlignment="1">
      <alignment horizontal="left" vertical="center" wrapText="1"/>
    </xf>
    <xf numFmtId="165" fontId="60" fillId="11" borderId="159" xfId="13" applyNumberFormat="1" applyFont="1" applyFill="1" applyBorder="1" applyAlignment="1">
      <alignment horizontal="left" vertical="center" wrapText="1"/>
    </xf>
    <xf numFmtId="3" fontId="47" fillId="2" borderId="159" xfId="13" applyNumberFormat="1" applyFont="1" applyFill="1" applyBorder="1" applyAlignment="1">
      <alignment horizontal="right" vertical="center"/>
    </xf>
    <xf numFmtId="0" fontId="52" fillId="2" borderId="169" xfId="13" applyFont="1" applyFill="1" applyBorder="1" applyAlignment="1">
      <alignment horizontal="right" vertical="center"/>
    </xf>
    <xf numFmtId="0" fontId="52" fillId="11" borderId="157" xfId="13" applyFont="1" applyFill="1" applyBorder="1" applyAlignment="1">
      <alignment horizontal="center" vertical="center" wrapText="1"/>
    </xf>
    <xf numFmtId="0" fontId="47" fillId="11" borderId="166" xfId="12" applyFont="1" applyFill="1" applyBorder="1" applyAlignment="1">
      <alignment horizontal="center" vertical="center" wrapText="1"/>
    </xf>
    <xf numFmtId="0" fontId="60" fillId="11" borderId="157" xfId="13" applyFont="1" applyFill="1" applyBorder="1" applyAlignment="1">
      <alignment horizontal="center" vertical="center" wrapText="1"/>
    </xf>
    <xf numFmtId="0" fontId="47" fillId="2" borderId="115" xfId="12" applyFont="1" applyFill="1" applyBorder="1" applyAlignment="1">
      <alignment horizontal="right" vertical="center" wrapText="1"/>
    </xf>
    <xf numFmtId="0" fontId="60" fillId="2" borderId="115" xfId="12" applyFont="1" applyFill="1" applyBorder="1" applyAlignment="1">
      <alignment horizontal="left" vertical="center" wrapText="1"/>
    </xf>
    <xf numFmtId="3" fontId="36" fillId="2" borderId="159" xfId="0" applyNumberFormat="1" applyFont="1" applyFill="1" applyBorder="1" applyAlignment="1">
      <alignment horizontal="right" vertical="center"/>
    </xf>
    <xf numFmtId="3" fontId="36" fillId="11" borderId="169" xfId="0" applyNumberFormat="1" applyFont="1" applyFill="1" applyBorder="1" applyAlignment="1">
      <alignment horizontal="center" vertical="center"/>
    </xf>
    <xf numFmtId="3" fontId="36" fillId="11" borderId="0" xfId="0" applyNumberFormat="1" applyFont="1" applyFill="1" applyBorder="1" applyAlignment="1">
      <alignment horizontal="center" vertical="center"/>
    </xf>
    <xf numFmtId="3" fontId="36" fillId="11" borderId="177" xfId="0" applyNumberFormat="1" applyFont="1" applyFill="1" applyBorder="1" applyAlignment="1">
      <alignment horizontal="center" vertical="center"/>
    </xf>
    <xf numFmtId="3" fontId="36" fillId="11" borderId="169" xfId="0" applyNumberFormat="1" applyFont="1" applyFill="1" applyBorder="1" applyAlignment="1">
      <alignment horizontal="left" vertical="center"/>
    </xf>
    <xf numFmtId="3" fontId="36" fillId="11" borderId="0" xfId="0" applyNumberFormat="1" applyFont="1" applyFill="1" applyBorder="1" applyAlignment="1">
      <alignment horizontal="left" vertical="center"/>
    </xf>
    <xf numFmtId="3" fontId="36" fillId="11" borderId="210" xfId="0" applyNumberFormat="1" applyFont="1" applyFill="1" applyBorder="1" applyAlignment="1">
      <alignment horizontal="left" vertical="center"/>
    </xf>
    <xf numFmtId="0" fontId="47" fillId="11" borderId="115" xfId="13" applyFont="1" applyFill="1" applyBorder="1" applyAlignment="1">
      <alignment horizontal="right" vertical="center" wrapText="1"/>
    </xf>
    <xf numFmtId="0" fontId="47" fillId="11" borderId="156" xfId="13" applyFont="1" applyFill="1" applyBorder="1" applyAlignment="1">
      <alignment horizontal="right" vertical="center" wrapText="1"/>
    </xf>
    <xf numFmtId="0" fontId="61" fillId="11" borderId="115" xfId="0" applyFont="1" applyFill="1" applyBorder="1" applyAlignment="1">
      <alignment horizontal="left" vertical="center"/>
    </xf>
    <xf numFmtId="0" fontId="61" fillId="11" borderId="156" xfId="0" applyFont="1" applyFill="1" applyBorder="1" applyAlignment="1">
      <alignment horizontal="left" vertical="center"/>
    </xf>
    <xf numFmtId="3" fontId="36" fillId="11" borderId="169" xfId="0" applyNumberFormat="1" applyFont="1" applyFill="1" applyBorder="1" applyAlignment="1">
      <alignment horizontal="right" vertical="center"/>
    </xf>
    <xf numFmtId="3" fontId="36" fillId="11" borderId="0" xfId="0" applyNumberFormat="1" applyFont="1" applyFill="1" applyBorder="1" applyAlignment="1">
      <alignment horizontal="right" vertical="center"/>
    </xf>
    <xf numFmtId="3" fontId="36" fillId="11" borderId="159" xfId="0" applyNumberFormat="1" applyFont="1" applyFill="1" applyBorder="1" applyAlignment="1">
      <alignment horizontal="right" vertical="center"/>
    </xf>
    <xf numFmtId="3" fontId="36" fillId="0" borderId="0" xfId="0" applyNumberFormat="1" applyFont="1" applyBorder="1" applyAlignment="1">
      <alignment horizontal="left" vertical="center" wrapText="1"/>
    </xf>
    <xf numFmtId="0" fontId="52" fillId="11" borderId="95" xfId="13" applyFont="1" applyFill="1" applyBorder="1" applyAlignment="1">
      <alignment horizontal="center" vertical="center" wrapText="1"/>
    </xf>
    <xf numFmtId="0" fontId="60" fillId="11" borderId="95" xfId="13" applyFont="1" applyFill="1" applyBorder="1" applyAlignment="1">
      <alignment horizontal="center" vertical="center" wrapText="1"/>
    </xf>
    <xf numFmtId="0" fontId="60" fillId="11" borderId="3" xfId="12" applyFont="1" applyFill="1" applyBorder="1" applyAlignment="1">
      <alignment horizontal="center" vertical="center" wrapText="1"/>
    </xf>
    <xf numFmtId="0" fontId="47" fillId="2" borderId="169" xfId="13" applyFont="1" applyFill="1" applyBorder="1" applyAlignment="1">
      <alignment horizontal="right" vertical="center" wrapText="1"/>
    </xf>
    <xf numFmtId="0" fontId="47" fillId="2" borderId="159" xfId="13" applyFont="1" applyFill="1" applyBorder="1" applyAlignment="1">
      <alignment horizontal="right" vertical="center" wrapText="1"/>
    </xf>
    <xf numFmtId="0" fontId="26" fillId="11" borderId="115" xfId="0" applyFont="1" applyFill="1" applyBorder="1" applyAlignment="1">
      <alignment horizontal="right" vertical="center" wrapText="1"/>
    </xf>
    <xf numFmtId="0" fontId="26" fillId="11" borderId="0" xfId="0" applyFont="1" applyFill="1" applyBorder="1" applyAlignment="1">
      <alignment horizontal="right" vertical="center" wrapText="1"/>
    </xf>
    <xf numFmtId="0" fontId="26" fillId="11" borderId="156" xfId="0" applyFont="1" applyFill="1" applyBorder="1" applyAlignment="1">
      <alignment horizontal="right" vertical="center" wrapText="1"/>
    </xf>
    <xf numFmtId="0" fontId="61" fillId="2" borderId="156" xfId="0" applyFont="1" applyFill="1" applyBorder="1" applyAlignment="1">
      <alignment horizontal="left" vertical="center" wrapText="1"/>
    </xf>
    <xf numFmtId="0" fontId="61" fillId="11" borderId="166" xfId="0" applyFont="1" applyFill="1" applyBorder="1" applyAlignment="1">
      <alignment horizontal="left" vertical="center" wrapText="1"/>
    </xf>
    <xf numFmtId="0" fontId="61" fillId="11" borderId="156" xfId="0" applyFont="1" applyFill="1" applyBorder="1" applyAlignment="1">
      <alignment horizontal="left" vertical="center" wrapText="1"/>
    </xf>
    <xf numFmtId="0" fontId="47" fillId="11" borderId="156" xfId="11" applyFont="1" applyFill="1" applyBorder="1" applyAlignment="1">
      <alignment horizontal="right" vertical="center" wrapText="1"/>
    </xf>
    <xf numFmtId="0" fontId="52" fillId="11" borderId="101" xfId="13" applyFont="1" applyFill="1" applyBorder="1" applyAlignment="1">
      <alignment horizontal="center" vertical="center" wrapText="1"/>
    </xf>
    <xf numFmtId="0" fontId="47" fillId="11" borderId="2" xfId="12" applyFont="1" applyFill="1" applyBorder="1" applyAlignment="1">
      <alignment horizontal="center" vertical="center" wrapText="1"/>
    </xf>
    <xf numFmtId="0" fontId="47" fillId="11" borderId="131" xfId="12" applyFont="1" applyFill="1" applyBorder="1" applyAlignment="1">
      <alignment horizontal="center" vertical="center" wrapText="1"/>
    </xf>
    <xf numFmtId="0" fontId="60" fillId="11" borderId="101" xfId="13" applyFont="1" applyFill="1" applyBorder="1" applyAlignment="1">
      <alignment horizontal="center" vertical="center" wrapText="1"/>
    </xf>
  </cellXfs>
  <cellStyles count="34">
    <cellStyle name="Normal" xfId="0" builtinId="0"/>
    <cellStyle name="Normal 2" xfId="1"/>
    <cellStyle name="Normal_10" xfId="15"/>
    <cellStyle name="Normal_10_1" xfId="29"/>
    <cellStyle name="Normal_12" xfId="31"/>
    <cellStyle name="Normal_3" xfId="22"/>
    <cellStyle name="Normal_4" xfId="23"/>
    <cellStyle name="Normal_6" xfId="3"/>
    <cellStyle name="Normal_6 للقطاع العام" xfId="4"/>
    <cellStyle name="Normal_6_1" xfId="14"/>
    <cellStyle name="Normal_6_2" xfId="21"/>
    <cellStyle name="Normal_7" xfId="6"/>
    <cellStyle name="Normal_7 للقطاع المختلط" xfId="7"/>
    <cellStyle name="Normal_7_1" xfId="25"/>
    <cellStyle name="Normal_8" xfId="27"/>
    <cellStyle name="Normal_Sheet1" xfId="13"/>
    <cellStyle name="Normal_Sheet1_1" xfId="17"/>
    <cellStyle name="Normal_Sheet1_1 2" xfId="32"/>
    <cellStyle name="Normal_Sheet6" xfId="11"/>
    <cellStyle name="Normal_ت 2 12" xfId="18"/>
    <cellStyle name="Normal_ت 2 13" xfId="19"/>
    <cellStyle name="Normal_ت 5 13_1" xfId="20"/>
    <cellStyle name="Normal_ت 8" xfId="26"/>
    <cellStyle name="Normal_ت10" xfId="16"/>
    <cellStyle name="Normal_ت10_1" xfId="30"/>
    <cellStyle name="Normal_ت4" xfId="24"/>
    <cellStyle name="Normal_ت9" xfId="28"/>
    <cellStyle name="Normal_تابع ج 3_1" xfId="9"/>
    <cellStyle name="Normal_تابع جدول 6" xfId="5"/>
    <cellStyle name="Normal_ج 3" xfId="2"/>
    <cellStyle name="Normal_جدول 9 للقطاع العام" xfId="8"/>
    <cellStyle name="Normal_معدات 11" xfId="33"/>
    <cellStyle name="Normal_ورقة4 هيئات" xfId="10"/>
    <cellStyle name="Normal_ورقة9" xfId="12"/>
  </cellStyles>
  <dxfs count="0"/>
  <tableStyles count="0" defaultTableStyle="TableStyleMedium9" defaultPivotStyle="PivotStyleLight16"/>
  <colors>
    <mruColors>
      <color rgb="FF9C2493"/>
      <color rgb="FFFF9999"/>
      <color rgb="FF97B953"/>
      <color rgb="FFFFFFFF"/>
      <color rgb="FFABC674"/>
      <color rgb="FF26758E"/>
      <color rgb="FF386C7C"/>
      <color rgb="FF4B43E1"/>
      <color rgb="FFB6B3F3"/>
      <color rgb="FF72A2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F7-4963-BBC9-6A967C9234E9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CF7-4963-BBC9-6A967C9234E9}"/>
            </c:ext>
          </c:extLst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CF7-4963-BBC9-6A967C923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82082048"/>
        <c:axId val="82083840"/>
        <c:axId val="0"/>
      </c:bar3DChart>
      <c:catAx>
        <c:axId val="8208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/>
            </a:pPr>
            <a:endParaRPr lang="ar-IQ"/>
          </a:p>
        </c:txPr>
        <c:crossAx val="82083840"/>
        <c:crosses val="autoZero"/>
        <c:auto val="1"/>
        <c:lblAlgn val="ctr"/>
        <c:lblOffset val="100"/>
        <c:noMultiLvlLbl val="0"/>
      </c:catAx>
      <c:valAx>
        <c:axId val="82083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/>
            </a:pPr>
            <a:endParaRPr lang="ar-IQ"/>
          </a:p>
        </c:txPr>
        <c:crossAx val="82082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693627152028649"/>
          <c:y val="7.8127734033247534E-2"/>
          <c:w val="0.21284580052494204"/>
          <c:h val="0.17244787109945278"/>
        </c:manualLayout>
      </c:layout>
      <c:overlay val="0"/>
      <c:txPr>
        <a:bodyPr/>
        <a:lstStyle/>
        <a:p>
          <a:pPr>
            <a:defRPr lang="ar-IQ" sz="900"/>
          </a:pPr>
          <a:endParaRPr lang="ar-IQ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757687999281068E-2"/>
          <c:y val="4.418913307478356E-2"/>
          <c:w val="0.89979166155632462"/>
          <c:h val="0.82653378775413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1.3820339933724553E-2"/>
                  <c:y val="-7.6864400505085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709607612843155E-3"/>
                  <c:y val="9.39442931426231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5B-4704-A99C-0C72BB5184D2}"/>
                </c:ext>
              </c:extLst>
            </c:dLbl>
            <c:dLbl>
              <c:idx val="4"/>
              <c:layout>
                <c:manualLayout>
                  <c:x val="-3.85480380642146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5B-4704-A99C-0C72BB5184D2}"/>
                </c:ext>
              </c:extLst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51-4501-B3C1-FA9B461FF84D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265831816115976E-3"/>
                  <c:y val="-5.9405922068785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14-49E4-8887-C2F89BF44BC3}"/>
                </c:ext>
              </c:extLst>
            </c:dLbl>
            <c:dLbl>
              <c:idx val="1"/>
              <c:layout>
                <c:manualLayout>
                  <c:x val="-3.4531663632230711E-3"/>
                  <c:y val="-4.3564342850442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14-49E4-8887-C2F89BF44BC3}"/>
                </c:ext>
              </c:extLst>
            </c:dLbl>
            <c:dLbl>
              <c:idx val="2"/>
              <c:layout>
                <c:manualLayout>
                  <c:x val="-3.4532364492643845E-3"/>
                  <c:y val="-2.4934327338649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14-49E4-8887-C2F89BF44BC3}"/>
                </c:ext>
              </c:extLst>
            </c:dLbl>
            <c:dLbl>
              <c:idx val="3"/>
              <c:layout>
                <c:manualLayout>
                  <c:x val="-5.5814220310538001E-3"/>
                  <c:y val="-1.7482111878656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14-49E4-8887-C2F89BF44BC3}"/>
                </c:ext>
              </c:extLst>
            </c:dLbl>
            <c:dLbl>
              <c:idx val="4"/>
              <c:layout>
                <c:manualLayout>
                  <c:x val="-1.5419215225685862E-2"/>
                  <c:y val="-1.4216887935940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14-49E4-8887-C2F89BF44BC3}"/>
                </c:ext>
              </c:extLst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51-4501-B3C1-FA9B461FF84D}"/>
            </c:ext>
          </c:extLst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7.70960761284315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5B-4704-A99C-0C72BB5184D2}"/>
                </c:ext>
              </c:extLst>
            </c:dLbl>
            <c:dLbl>
              <c:idx val="3"/>
              <c:layout>
                <c:manualLayout>
                  <c:x val="2.31288228385287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5B-4704-A99C-0C72BB5184D2}"/>
                </c:ext>
              </c:extLst>
            </c:dLbl>
            <c:dLbl>
              <c:idx val="4"/>
              <c:layout>
                <c:manualLayout>
                  <c:x val="1.1564411419264712E-2"/>
                  <c:y val="-1.7935026784520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5B-4704-A99C-0C72BB5184D2}"/>
                </c:ext>
              </c:extLst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51-4501-B3C1-FA9B461FF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98048"/>
        <c:axId val="82099584"/>
      </c:barChart>
      <c:catAx>
        <c:axId val="8209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099584"/>
        <c:crosses val="autoZero"/>
        <c:auto val="1"/>
        <c:lblAlgn val="ctr"/>
        <c:lblOffset val="100"/>
        <c:noMultiLvlLbl val="0"/>
      </c:catAx>
      <c:valAx>
        <c:axId val="82099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098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265942224511637"/>
          <c:y val="5.7713949935364134E-2"/>
          <c:w val="0.14768618436798447"/>
          <c:h val="0.13899322967869671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4C-4768-B166-31B833075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05920"/>
        <c:axId val="107511808"/>
      </c:barChart>
      <c:catAx>
        <c:axId val="10750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511808"/>
        <c:crosses val="autoZero"/>
        <c:auto val="1"/>
        <c:lblAlgn val="ctr"/>
        <c:lblOffset val="100"/>
        <c:noMultiLvlLbl val="0"/>
      </c:catAx>
      <c:valAx>
        <c:axId val="107511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505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7C-4BC1-A176-F287817FC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36768"/>
        <c:axId val="107538304"/>
      </c:barChart>
      <c:catAx>
        <c:axId val="10753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ar-IQ"/>
          </a:p>
        </c:txPr>
        <c:crossAx val="107538304"/>
        <c:crosses val="autoZero"/>
        <c:auto val="1"/>
        <c:lblAlgn val="ctr"/>
        <c:lblOffset val="100"/>
        <c:noMultiLvlLbl val="0"/>
      </c:catAx>
      <c:valAx>
        <c:axId val="107538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536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87384665152162"/>
          <c:y val="2.8252405949256338E-2"/>
          <c:w val="0.89312615334849177"/>
          <c:h val="0.852250462381814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C249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2.5464464000823426E-3"/>
                  <c:y val="-1.6920469264567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F1-4AB6-A439-8AD0BF966373}"/>
                </c:ext>
              </c:extLst>
            </c:dLbl>
            <c:dLbl>
              <c:idx val="1"/>
              <c:layout>
                <c:manualLayout>
                  <c:x val="5.9417572803401111E-3"/>
                  <c:y val="-2.7072750823307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1-4AB6-A439-8AD0BF966373}"/>
                </c:ext>
              </c:extLst>
            </c:dLbl>
            <c:dLbl>
              <c:idx val="2"/>
              <c:layout>
                <c:manualLayout>
                  <c:x val="2.3088023088023216E-2"/>
                  <c:y val="-6.4297783205355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F1-4AB6-A439-8AD0BF96637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35-44B1-A9AC-3D55ECA94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40544"/>
        <c:axId val="107750528"/>
      </c:barChart>
      <c:catAx>
        <c:axId val="10774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ar-IQ"/>
            </a:pPr>
            <a:endParaRPr lang="ar-IQ"/>
          </a:p>
        </c:txPr>
        <c:crossAx val="107750528"/>
        <c:crosses val="autoZero"/>
        <c:auto val="1"/>
        <c:lblAlgn val="ctr"/>
        <c:lblOffset val="100"/>
        <c:noMultiLvlLbl val="0"/>
      </c:catAx>
      <c:valAx>
        <c:axId val="107750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/>
            </a:pPr>
            <a:endParaRPr lang="ar-IQ"/>
          </a:p>
        </c:txPr>
        <c:crossAx val="10774054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190499</xdr:rowOff>
    </xdr:from>
    <xdr:to>
      <xdr:col>2</xdr:col>
      <xdr:colOff>762000</xdr:colOff>
      <xdr:row>4</xdr:row>
      <xdr:rowOff>163830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055256750" y="1566332"/>
          <a:ext cx="1176867" cy="290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"/>
              <a:cs typeface="Arial"/>
            </a:rPr>
            <a:t>النوع</a:t>
          </a:r>
        </a:p>
      </xdr:txBody>
    </xdr:sp>
    <xdr:clientData/>
  </xdr:twoCellAnchor>
  <xdr:twoCellAnchor>
    <xdr:from>
      <xdr:col>0</xdr:col>
      <xdr:colOff>-4204620749</xdr:colOff>
      <xdr:row>4</xdr:row>
      <xdr:rowOff>114300</xdr:rowOff>
    </xdr:from>
    <xdr:to>
      <xdr:col>0</xdr:col>
      <xdr:colOff>-4199086724</xdr:colOff>
      <xdr:row>13</xdr:row>
      <xdr:rowOff>28575</xdr:rowOff>
    </xdr:to>
    <xdr:graphicFrame macro="">
      <xdr:nvGraphicFramePr>
        <xdr:cNvPr id="4" name="مخطط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604005</xdr:colOff>
      <xdr:row>32</xdr:row>
      <xdr:rowOff>59719</xdr:rowOff>
    </xdr:from>
    <xdr:to>
      <xdr:col>12</xdr:col>
      <xdr:colOff>1054853</xdr:colOff>
      <xdr:row>58</xdr:row>
      <xdr:rowOff>63500</xdr:rowOff>
    </xdr:to>
    <xdr:graphicFrame macro="">
      <xdr:nvGraphicFramePr>
        <xdr:cNvPr id="5" name="مخطط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449293</xdr:colOff>
      <xdr:row>20</xdr:row>
      <xdr:rowOff>107831</xdr:rowOff>
    </xdr:from>
    <xdr:to>
      <xdr:col>22</xdr:col>
      <xdr:colOff>1006415</xdr:colOff>
      <xdr:row>43</xdr:row>
      <xdr:rowOff>161745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244929</xdr:colOff>
      <xdr:row>28</xdr:row>
      <xdr:rowOff>156482</xdr:rowOff>
    </xdr:from>
    <xdr:to>
      <xdr:col>14</xdr:col>
      <xdr:colOff>607785</xdr:colOff>
      <xdr:row>38</xdr:row>
      <xdr:rowOff>267607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32</xdr:row>
      <xdr:rowOff>161923</xdr:rowOff>
    </xdr:from>
    <xdr:to>
      <xdr:col>8</xdr:col>
      <xdr:colOff>428625</xdr:colOff>
      <xdr:row>52</xdr:row>
      <xdr:rowOff>104774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</xdr:col>
      <xdr:colOff>0</xdr:colOff>
      <xdr:row>4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54505025" y="72390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  <xdr:twoCellAnchor>
    <xdr:from>
      <xdr:col>0</xdr:col>
      <xdr:colOff>32657</xdr:colOff>
      <xdr:row>3</xdr:row>
      <xdr:rowOff>206828</xdr:rowOff>
    </xdr:from>
    <xdr:to>
      <xdr:col>0</xdr:col>
      <xdr:colOff>1400175</xdr:colOff>
      <xdr:row>4</xdr:row>
      <xdr:rowOff>276225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88467450" y="1349828"/>
          <a:ext cx="1367518" cy="383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400" b="1" i="0" strike="noStrike">
              <a:solidFill>
                <a:srgbClr val="000000"/>
              </a:solidFill>
              <a:latin typeface="Arial"/>
              <a:cs typeface="Arial"/>
            </a:rPr>
            <a:t>الوزارات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219075</xdr:rowOff>
    </xdr:from>
    <xdr:to>
      <xdr:col>0</xdr:col>
      <xdr:colOff>1247775</xdr:colOff>
      <xdr:row>4</xdr:row>
      <xdr:rowOff>285750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987705450" y="771525"/>
          <a:ext cx="124777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600" b="1" i="0" strike="noStrike">
              <a:solidFill>
                <a:srgbClr val="000000"/>
              </a:solidFill>
              <a:latin typeface="Arial"/>
              <a:cs typeface="Arial"/>
            </a:rPr>
            <a:t>   الدوائر غير المرتبطة بوزارة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989496150" y="1304925"/>
          <a:ext cx="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990715350" y="9620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237118750" y="857250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393262075" y="1304925"/>
          <a:ext cx="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</xdr:col>
      <xdr:colOff>0</xdr:colOff>
      <xdr:row>4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237118750" y="857250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  <xdr:twoCellAnchor>
    <xdr:from>
      <xdr:col>0</xdr:col>
      <xdr:colOff>32657</xdr:colOff>
      <xdr:row>3</xdr:row>
      <xdr:rowOff>206828</xdr:rowOff>
    </xdr:from>
    <xdr:to>
      <xdr:col>0</xdr:col>
      <xdr:colOff>1400175</xdr:colOff>
      <xdr:row>4</xdr:row>
      <xdr:rowOff>276225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1237404500" y="1664153"/>
          <a:ext cx="1367518" cy="383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400" b="1" i="0" strike="noStrike">
              <a:solidFill>
                <a:srgbClr val="000000"/>
              </a:solidFill>
              <a:latin typeface="Arial"/>
              <a:cs typeface="Arial"/>
            </a:rPr>
            <a:t>الوزارات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</xdr:col>
      <xdr:colOff>0</xdr:colOff>
      <xdr:row>4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237118750" y="857250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  <xdr:twoCellAnchor>
    <xdr:from>
      <xdr:col>0</xdr:col>
      <xdr:colOff>32657</xdr:colOff>
      <xdr:row>3</xdr:row>
      <xdr:rowOff>206828</xdr:rowOff>
    </xdr:from>
    <xdr:to>
      <xdr:col>0</xdr:col>
      <xdr:colOff>1400175</xdr:colOff>
      <xdr:row>4</xdr:row>
      <xdr:rowOff>276225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1237404500" y="1664153"/>
          <a:ext cx="1367518" cy="383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400" b="1" i="0" strike="noStrike">
              <a:solidFill>
                <a:srgbClr val="000000"/>
              </a:solidFill>
              <a:latin typeface="Arial"/>
              <a:cs typeface="Arial"/>
            </a:rPr>
            <a:t>الوزارات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rightToLeft="1" view="pageBreakPreview" zoomScale="60" zoomScaleNormal="62" workbookViewId="0">
      <selection activeCell="L6" sqref="L6"/>
    </sheetView>
  </sheetViews>
  <sheetFormatPr defaultRowHeight="14.25" x14ac:dyDescent="0.2"/>
  <cols>
    <col min="1" max="1" width="19.75" customWidth="1"/>
    <col min="2" max="2" width="27.375" customWidth="1"/>
    <col min="3" max="3" width="23.375" customWidth="1"/>
    <col min="4" max="4" width="28.375" customWidth="1"/>
    <col min="5" max="5" width="16.375" customWidth="1"/>
    <col min="6" max="6" width="33.375" customWidth="1"/>
    <col min="11" max="11" width="9.625" bestFit="1" customWidth="1"/>
  </cols>
  <sheetData>
    <row r="1" spans="1:11" ht="63" customHeight="1" x14ac:dyDescent="0.2">
      <c r="A1" s="490" t="s">
        <v>647</v>
      </c>
      <c r="B1" s="357"/>
      <c r="C1" s="357"/>
      <c r="D1" s="357"/>
      <c r="E1" s="357"/>
      <c r="F1" s="489" t="s">
        <v>589</v>
      </c>
    </row>
    <row r="2" spans="1:11" ht="41.25" customHeight="1" x14ac:dyDescent="0.2">
      <c r="A2" s="1464" t="s">
        <v>910</v>
      </c>
      <c r="B2" s="1464"/>
      <c r="C2" s="1464"/>
      <c r="D2" s="1464"/>
      <c r="E2" s="1464"/>
      <c r="F2" s="1464"/>
    </row>
    <row r="3" spans="1:11" ht="52.5" customHeight="1" thickBot="1" x14ac:dyDescent="0.25">
      <c r="A3" s="1463" t="s">
        <v>996</v>
      </c>
      <c r="B3" s="1463"/>
      <c r="C3" s="1463"/>
      <c r="D3" s="1463"/>
      <c r="E3" s="1463"/>
      <c r="F3" s="1463"/>
      <c r="K3" s="441"/>
    </row>
    <row r="4" spans="1:11" ht="48.75" customHeight="1" thickBot="1" x14ac:dyDescent="0.25">
      <c r="A4" s="1317" t="s">
        <v>360</v>
      </c>
      <c r="B4" s="1465" t="s">
        <v>388</v>
      </c>
      <c r="C4" s="1465"/>
      <c r="D4" s="1465"/>
      <c r="E4" s="1465"/>
      <c r="F4" s="1318" t="s">
        <v>911</v>
      </c>
    </row>
    <row r="5" spans="1:11" ht="27" customHeight="1" x14ac:dyDescent="0.2">
      <c r="A5" s="1461" t="s">
        <v>389</v>
      </c>
      <c r="B5" s="1205" t="s">
        <v>722</v>
      </c>
      <c r="C5" s="1205" t="s">
        <v>723</v>
      </c>
      <c r="D5" s="1205" t="s">
        <v>724</v>
      </c>
      <c r="E5" s="1320" t="s">
        <v>906</v>
      </c>
      <c r="F5" s="1466" t="s">
        <v>395</v>
      </c>
      <c r="I5" s="499"/>
    </row>
    <row r="6" spans="1:11" ht="25.5" customHeight="1" thickBot="1" x14ac:dyDescent="0.25">
      <c r="A6" s="1462"/>
      <c r="B6" s="1321" t="s">
        <v>720</v>
      </c>
      <c r="C6" s="808" t="s">
        <v>567</v>
      </c>
      <c r="D6" s="808" t="s">
        <v>721</v>
      </c>
      <c r="E6" s="1313" t="s">
        <v>821</v>
      </c>
      <c r="F6" s="1467"/>
    </row>
    <row r="7" spans="1:11" ht="52.5" customHeight="1" x14ac:dyDescent="0.2">
      <c r="A7" s="1258">
        <v>2010</v>
      </c>
      <c r="B7" s="1319">
        <v>26636</v>
      </c>
      <c r="C7" s="1319">
        <v>26986</v>
      </c>
      <c r="D7" s="1319">
        <v>6371</v>
      </c>
      <c r="E7" s="1319" t="s">
        <v>301</v>
      </c>
      <c r="F7" s="1259">
        <f>SUM(B7:D7)</f>
        <v>59993</v>
      </c>
      <c r="I7" s="500"/>
    </row>
    <row r="8" spans="1:11" ht="47.25" customHeight="1" x14ac:dyDescent="0.2">
      <c r="A8" s="1258">
        <v>2011</v>
      </c>
      <c r="B8" s="1259">
        <v>29634</v>
      </c>
      <c r="C8" s="1259">
        <v>30519</v>
      </c>
      <c r="D8" s="1259">
        <v>6649</v>
      </c>
      <c r="E8" s="1260" t="s">
        <v>301</v>
      </c>
      <c r="F8" s="1259">
        <f>SUM(B8:D8)</f>
        <v>66802</v>
      </c>
      <c r="K8" s="498"/>
    </row>
    <row r="9" spans="1:11" ht="51" customHeight="1" x14ac:dyDescent="0.2">
      <c r="A9" s="1261">
        <v>2012</v>
      </c>
      <c r="B9" s="1259">
        <v>40285</v>
      </c>
      <c r="C9" s="1259">
        <v>43844</v>
      </c>
      <c r="D9" s="1259">
        <v>10860</v>
      </c>
      <c r="E9" s="1260" t="s">
        <v>301</v>
      </c>
      <c r="F9" s="1259">
        <f>SUM(B9:D9)</f>
        <v>94989</v>
      </c>
    </row>
    <row r="10" spans="1:11" ht="47.25" customHeight="1" x14ac:dyDescent="0.2">
      <c r="A10" s="1261">
        <v>2014</v>
      </c>
      <c r="B10" s="1259">
        <v>49616</v>
      </c>
      <c r="C10" s="1259">
        <v>45368</v>
      </c>
      <c r="D10" s="1259">
        <v>11826</v>
      </c>
      <c r="E10" s="1260">
        <v>2965</v>
      </c>
      <c r="F10" s="1259">
        <v>109775</v>
      </c>
      <c r="I10" s="325"/>
      <c r="J10" s="324"/>
    </row>
    <row r="11" spans="1:11" ht="47.25" customHeight="1" thickBot="1" x14ac:dyDescent="0.25">
      <c r="A11" s="1262">
        <v>2015</v>
      </c>
      <c r="B11" s="1263">
        <v>50370</v>
      </c>
      <c r="C11" s="1263">
        <v>49290</v>
      </c>
      <c r="D11" s="1263">
        <v>12224</v>
      </c>
      <c r="E11" s="1263">
        <v>3008</v>
      </c>
      <c r="F11" s="1263">
        <v>114892</v>
      </c>
      <c r="I11" s="325"/>
      <c r="J11" s="324"/>
    </row>
    <row r="12" spans="1:11" ht="63" customHeight="1" thickBot="1" x14ac:dyDescent="0.25">
      <c r="A12" s="1264" t="s">
        <v>1014</v>
      </c>
      <c r="B12" s="1265">
        <v>1.5</v>
      </c>
      <c r="C12" s="1265">
        <v>8.6</v>
      </c>
      <c r="D12" s="1265">
        <v>3.4</v>
      </c>
      <c r="E12" s="1265">
        <v>1.5</v>
      </c>
      <c r="F12" s="1265">
        <v>4.7</v>
      </c>
    </row>
    <row r="13" spans="1:11" ht="33.75" customHeight="1" x14ac:dyDescent="0.2">
      <c r="A13" s="1460" t="s">
        <v>989</v>
      </c>
      <c r="B13" s="1460"/>
      <c r="C13" s="1460"/>
      <c r="D13" s="1"/>
      <c r="E13" s="1"/>
      <c r="F13" s="488"/>
    </row>
    <row r="14" spans="1:11" ht="26.25" customHeight="1" x14ac:dyDescent="0.2">
      <c r="A14" s="1459" t="s">
        <v>1006</v>
      </c>
      <c r="B14" s="1459"/>
      <c r="C14" s="1"/>
      <c r="D14" s="1"/>
      <c r="E14" s="1"/>
      <c r="F14" s="1"/>
    </row>
    <row r="16" spans="1:11" ht="15.75" x14ac:dyDescent="0.2">
      <c r="B16" s="324"/>
      <c r="C16" s="324"/>
      <c r="D16" s="324"/>
      <c r="E16" s="324"/>
      <c r="F16" s="324"/>
    </row>
    <row r="17" spans="2:6" ht="15.75" x14ac:dyDescent="0.2">
      <c r="B17" s="324"/>
      <c r="C17" s="324"/>
      <c r="D17" s="324"/>
      <c r="E17" s="324"/>
      <c r="F17" s="324"/>
    </row>
  </sheetData>
  <mergeCells count="7">
    <mergeCell ref="A14:B14"/>
    <mergeCell ref="A13:C13"/>
    <mergeCell ref="A5:A6"/>
    <mergeCell ref="A3:F3"/>
    <mergeCell ref="A2:F2"/>
    <mergeCell ref="B4:E4"/>
    <mergeCell ref="F5:F6"/>
  </mergeCells>
  <printOptions horizontalCentered="1"/>
  <pageMargins left="0.27" right="0.84" top="1.18" bottom="0.63" header="0.59" footer="0.31496062992126"/>
  <pageSetup paperSize="9" scale="60" orientation="portrait" r:id="rId1"/>
  <headerFooter>
    <oddFooter>&amp;C&amp;14 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rightToLeft="1" zoomScale="55" zoomScaleNormal="55" workbookViewId="0">
      <selection activeCell="C6" sqref="C6:Q13"/>
    </sheetView>
  </sheetViews>
  <sheetFormatPr defaultRowHeight="14.25" x14ac:dyDescent="0.2"/>
  <cols>
    <col min="1" max="1" width="22.125" customWidth="1"/>
    <col min="2" max="2" width="8.375" customWidth="1"/>
    <col min="3" max="3" width="9.125" customWidth="1"/>
    <col min="4" max="4" width="9.375" customWidth="1"/>
    <col min="5" max="5" width="9.25" customWidth="1"/>
    <col min="6" max="6" width="11.125" customWidth="1"/>
    <col min="7" max="7" width="9.375" customWidth="1"/>
    <col min="8" max="8" width="10.375" customWidth="1"/>
    <col min="9" max="9" width="9.25" customWidth="1"/>
    <col min="10" max="10" width="8.875" customWidth="1"/>
    <col min="11" max="11" width="11.125" customWidth="1"/>
    <col min="12" max="12" width="11" customWidth="1"/>
    <col min="13" max="13" width="10.875" customWidth="1"/>
    <col min="14" max="14" width="9.875" customWidth="1"/>
    <col min="15" max="15" width="16.625" customWidth="1"/>
    <col min="16" max="16" width="12" customWidth="1"/>
    <col min="17" max="17" width="9.125" bestFit="1" customWidth="1"/>
  </cols>
  <sheetData>
    <row r="1" spans="1:17" ht="30" customHeight="1" x14ac:dyDescent="0.2">
      <c r="A1" s="1521" t="s">
        <v>15</v>
      </c>
      <c r="B1" s="1521"/>
      <c r="C1" s="1521"/>
      <c r="D1" s="1521"/>
      <c r="E1" s="1521"/>
      <c r="F1" s="1521"/>
      <c r="G1" s="1521"/>
      <c r="H1" s="1521"/>
      <c r="I1" s="1521"/>
      <c r="J1" s="1521"/>
      <c r="K1" s="1521"/>
      <c r="L1" s="1521"/>
      <c r="M1" s="1521"/>
      <c r="N1" s="1521"/>
      <c r="O1" s="1521"/>
      <c r="P1" s="1521"/>
    </row>
    <row r="2" spans="1:17" ht="30" customHeight="1" thickBot="1" x14ac:dyDescent="0.25">
      <c r="A2" s="1522" t="s">
        <v>202</v>
      </c>
      <c r="B2" s="1522"/>
      <c r="C2" s="1522"/>
      <c r="D2" s="1522"/>
      <c r="E2" s="1522"/>
      <c r="F2" s="1522"/>
      <c r="G2" s="1522"/>
      <c r="H2" s="1522"/>
      <c r="I2" s="1522"/>
      <c r="J2" s="1522"/>
      <c r="K2" s="1522"/>
      <c r="L2" s="1522"/>
      <c r="M2" s="1522"/>
      <c r="N2" s="1522"/>
      <c r="O2" s="1522"/>
      <c r="P2" s="1522"/>
    </row>
    <row r="3" spans="1:17" ht="54.75" customHeight="1" x14ac:dyDescent="0.2">
      <c r="A3" s="1523"/>
      <c r="B3" s="1532"/>
      <c r="C3" s="1534" t="s">
        <v>146</v>
      </c>
      <c r="D3" s="1534"/>
      <c r="E3" s="1534"/>
      <c r="F3" s="1534"/>
      <c r="G3" s="1535"/>
      <c r="H3" s="1536" t="s">
        <v>5</v>
      </c>
      <c r="I3" s="1534"/>
      <c r="J3" s="1534"/>
      <c r="K3" s="1534"/>
      <c r="L3" s="1534"/>
      <c r="M3" s="1534"/>
      <c r="N3" s="1535"/>
      <c r="O3" s="85" t="s">
        <v>12</v>
      </c>
      <c r="P3" s="92" t="s">
        <v>16</v>
      </c>
      <c r="Q3" s="92" t="s">
        <v>17</v>
      </c>
    </row>
    <row r="4" spans="1:17" ht="25.15" customHeight="1" x14ac:dyDescent="0.2">
      <c r="A4" s="1524"/>
      <c r="B4" s="1529"/>
      <c r="C4" s="1526" t="s">
        <v>197</v>
      </c>
      <c r="D4" s="1526" t="s">
        <v>199</v>
      </c>
      <c r="E4" s="1526" t="s">
        <v>18</v>
      </c>
      <c r="F4" s="1526" t="s">
        <v>19</v>
      </c>
      <c r="G4" s="1530" t="s">
        <v>4</v>
      </c>
      <c r="H4" s="1529" t="s">
        <v>20</v>
      </c>
      <c r="I4" s="1529" t="s">
        <v>21</v>
      </c>
      <c r="J4" s="1528" t="s">
        <v>22</v>
      </c>
      <c r="K4" s="1528"/>
      <c r="L4" s="1528"/>
      <c r="M4" s="1528"/>
      <c r="N4" s="1528"/>
      <c r="O4" s="86"/>
      <c r="P4" s="91"/>
      <c r="Q4" s="91"/>
    </row>
    <row r="5" spans="1:17" ht="38.450000000000003" customHeight="1" thickBot="1" x14ac:dyDescent="0.25">
      <c r="A5" s="1525"/>
      <c r="B5" s="1527"/>
      <c r="C5" s="1527"/>
      <c r="D5" s="1527"/>
      <c r="E5" s="1527"/>
      <c r="F5" s="1527"/>
      <c r="G5" s="1531"/>
      <c r="H5" s="1527"/>
      <c r="I5" s="1527"/>
      <c r="J5" s="40" t="s">
        <v>23</v>
      </c>
      <c r="K5" s="40" t="s">
        <v>24</v>
      </c>
      <c r="L5" s="90" t="s">
        <v>193</v>
      </c>
      <c r="M5" s="90" t="s">
        <v>194</v>
      </c>
      <c r="N5" s="90" t="s">
        <v>25</v>
      </c>
      <c r="O5" s="87"/>
      <c r="P5" s="90"/>
      <c r="Q5" s="90"/>
    </row>
    <row r="6" spans="1:17" s="9" customFormat="1" ht="20.100000000000001" customHeight="1" thickTop="1" x14ac:dyDescent="0.2">
      <c r="A6" s="1520" t="s">
        <v>27</v>
      </c>
      <c r="B6" s="1520"/>
      <c r="C6" s="47">
        <v>43</v>
      </c>
      <c r="D6" s="47">
        <v>13</v>
      </c>
      <c r="E6" s="47">
        <v>5</v>
      </c>
      <c r="F6" s="47">
        <v>7</v>
      </c>
      <c r="G6" s="47">
        <v>68</v>
      </c>
      <c r="H6" s="47">
        <v>49</v>
      </c>
      <c r="I6" s="47">
        <v>2</v>
      </c>
      <c r="J6" s="47">
        <v>2</v>
      </c>
      <c r="K6" s="47">
        <v>33</v>
      </c>
      <c r="L6" s="47">
        <v>0</v>
      </c>
      <c r="M6" s="47">
        <v>0</v>
      </c>
      <c r="N6" s="47">
        <f>SUM(J6:M6)</f>
        <v>35</v>
      </c>
      <c r="O6" s="47">
        <f>SUM(H6:M6)</f>
        <v>86</v>
      </c>
      <c r="P6" s="47">
        <v>4</v>
      </c>
      <c r="Q6" s="47">
        <f>G6+O6+P6</f>
        <v>158</v>
      </c>
    </row>
    <row r="7" spans="1:17" ht="20.100000000000001" customHeight="1" x14ac:dyDescent="0.2">
      <c r="A7" s="1520" t="s">
        <v>29</v>
      </c>
      <c r="B7" s="1520"/>
      <c r="C7" s="47">
        <v>314</v>
      </c>
      <c r="D7" s="47">
        <v>45</v>
      </c>
      <c r="E7" s="47">
        <v>143</v>
      </c>
      <c r="F7" s="47">
        <v>563</v>
      </c>
      <c r="G7" s="47">
        <v>1065</v>
      </c>
      <c r="H7" s="47">
        <v>374</v>
      </c>
      <c r="I7" s="47">
        <v>0</v>
      </c>
      <c r="J7" s="47">
        <v>228</v>
      </c>
      <c r="K7" s="47">
        <v>278</v>
      </c>
      <c r="L7" s="47">
        <v>275</v>
      </c>
      <c r="M7" s="47">
        <v>103</v>
      </c>
      <c r="N7" s="47">
        <f t="shared" ref="N7:N14" si="0">SUM(J7:M7)</f>
        <v>884</v>
      </c>
      <c r="O7" s="47">
        <f t="shared" ref="O7:O14" si="1">SUM(H7:M7)</f>
        <v>1258</v>
      </c>
      <c r="P7" s="47">
        <v>845</v>
      </c>
      <c r="Q7" s="47">
        <f t="shared" ref="Q7:Q14" si="2">G7+O7+P7</f>
        <v>3168</v>
      </c>
    </row>
    <row r="8" spans="1:17" ht="20.100000000000001" customHeight="1" x14ac:dyDescent="0.2">
      <c r="A8" s="1520" t="s">
        <v>31</v>
      </c>
      <c r="B8" s="1520"/>
      <c r="C8" s="47">
        <v>7</v>
      </c>
      <c r="D8" s="47">
        <v>22</v>
      </c>
      <c r="E8" s="47">
        <v>0</v>
      </c>
      <c r="F8" s="47">
        <v>22</v>
      </c>
      <c r="G8" s="47">
        <v>51</v>
      </c>
      <c r="H8" s="47">
        <v>77</v>
      </c>
      <c r="I8" s="47">
        <v>0</v>
      </c>
      <c r="J8" s="47">
        <v>6</v>
      </c>
      <c r="K8" s="47">
        <v>51</v>
      </c>
      <c r="L8" s="47">
        <v>0</v>
      </c>
      <c r="M8" s="47">
        <v>0</v>
      </c>
      <c r="N8" s="47">
        <f t="shared" si="0"/>
        <v>57</v>
      </c>
      <c r="O8" s="47">
        <f t="shared" si="1"/>
        <v>134</v>
      </c>
      <c r="P8" s="47">
        <v>0</v>
      </c>
      <c r="Q8" s="47">
        <f t="shared" si="2"/>
        <v>185</v>
      </c>
    </row>
    <row r="9" spans="1:17" ht="20.100000000000001" customHeight="1" x14ac:dyDescent="0.2">
      <c r="A9" s="1520" t="s">
        <v>32</v>
      </c>
      <c r="B9" s="1520"/>
      <c r="C9" s="47">
        <v>428</v>
      </c>
      <c r="D9" s="47">
        <v>211</v>
      </c>
      <c r="E9" s="47">
        <v>25</v>
      </c>
      <c r="F9" s="47">
        <v>537</v>
      </c>
      <c r="G9" s="47">
        <v>1201</v>
      </c>
      <c r="H9" s="47">
        <v>238</v>
      </c>
      <c r="I9" s="47">
        <v>3</v>
      </c>
      <c r="J9" s="47">
        <v>1217</v>
      </c>
      <c r="K9" s="47">
        <v>0</v>
      </c>
      <c r="L9" s="47">
        <v>6</v>
      </c>
      <c r="M9" s="47">
        <v>31</v>
      </c>
      <c r="N9" s="47">
        <f t="shared" si="0"/>
        <v>1254</v>
      </c>
      <c r="O9" s="47">
        <f t="shared" si="1"/>
        <v>1495</v>
      </c>
      <c r="P9" s="47">
        <v>21</v>
      </c>
      <c r="Q9" s="47">
        <f t="shared" si="2"/>
        <v>2717</v>
      </c>
    </row>
    <row r="10" spans="1:17" ht="20.100000000000001" customHeight="1" x14ac:dyDescent="0.2">
      <c r="A10" s="1520" t="s">
        <v>34</v>
      </c>
      <c r="B10" s="1520"/>
      <c r="C10" s="47">
        <v>127</v>
      </c>
      <c r="D10" s="47">
        <v>1</v>
      </c>
      <c r="E10" s="47">
        <v>111</v>
      </c>
      <c r="F10" s="47">
        <v>122</v>
      </c>
      <c r="G10" s="47">
        <v>361</v>
      </c>
      <c r="H10" s="47">
        <v>313</v>
      </c>
      <c r="I10" s="47">
        <v>0</v>
      </c>
      <c r="J10" s="47">
        <v>18</v>
      </c>
      <c r="K10" s="47">
        <v>26</v>
      </c>
      <c r="L10" s="47">
        <v>7</v>
      </c>
      <c r="M10" s="47">
        <v>19</v>
      </c>
      <c r="N10" s="47">
        <f t="shared" si="0"/>
        <v>70</v>
      </c>
      <c r="O10" s="47">
        <f t="shared" si="1"/>
        <v>383</v>
      </c>
      <c r="P10" s="47">
        <v>3</v>
      </c>
      <c r="Q10" s="47">
        <f t="shared" si="2"/>
        <v>747</v>
      </c>
    </row>
    <row r="11" spans="1:17" ht="20.100000000000001" customHeight="1" x14ac:dyDescent="0.2">
      <c r="A11" s="1520" t="s">
        <v>35</v>
      </c>
      <c r="B11" s="1520"/>
      <c r="C11" s="47">
        <v>52</v>
      </c>
      <c r="D11" s="47">
        <v>0</v>
      </c>
      <c r="E11" s="47">
        <v>57</v>
      </c>
      <c r="F11" s="47">
        <v>83</v>
      </c>
      <c r="G11" s="47">
        <v>192</v>
      </c>
      <c r="H11" s="47">
        <v>48</v>
      </c>
      <c r="I11" s="47">
        <v>0</v>
      </c>
      <c r="J11" s="47">
        <v>14</v>
      </c>
      <c r="K11" s="47">
        <v>0</v>
      </c>
      <c r="L11" s="47">
        <v>0</v>
      </c>
      <c r="M11" s="47">
        <v>7</v>
      </c>
      <c r="N11" s="47">
        <f t="shared" si="0"/>
        <v>21</v>
      </c>
      <c r="O11" s="47">
        <f t="shared" si="1"/>
        <v>69</v>
      </c>
      <c r="P11" s="47">
        <v>1</v>
      </c>
      <c r="Q11" s="47">
        <f t="shared" si="2"/>
        <v>262</v>
      </c>
    </row>
    <row r="12" spans="1:17" ht="20.100000000000001" customHeight="1" x14ac:dyDescent="0.2">
      <c r="A12" s="1520" t="s">
        <v>36</v>
      </c>
      <c r="B12" s="1520"/>
      <c r="C12" s="47">
        <v>1</v>
      </c>
      <c r="D12" s="47">
        <v>0</v>
      </c>
      <c r="E12" s="47">
        <v>1</v>
      </c>
      <c r="F12" s="47">
        <v>0</v>
      </c>
      <c r="G12" s="47">
        <v>2</v>
      </c>
      <c r="H12" s="47">
        <v>1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f t="shared" si="0"/>
        <v>0</v>
      </c>
      <c r="O12" s="47">
        <f t="shared" si="1"/>
        <v>1</v>
      </c>
      <c r="P12" s="47">
        <v>0</v>
      </c>
      <c r="Q12" s="47">
        <f t="shared" si="2"/>
        <v>3</v>
      </c>
    </row>
    <row r="13" spans="1:17" ht="20.100000000000001" customHeight="1" x14ac:dyDescent="0.2">
      <c r="A13" s="1519" t="s">
        <v>48</v>
      </c>
      <c r="B13" s="1519"/>
      <c r="C13" s="47">
        <v>11</v>
      </c>
      <c r="D13" s="47">
        <v>3</v>
      </c>
      <c r="E13" s="47">
        <v>6</v>
      </c>
      <c r="F13" s="47">
        <v>12</v>
      </c>
      <c r="G13" s="47">
        <v>32</v>
      </c>
      <c r="H13" s="47">
        <v>22</v>
      </c>
      <c r="I13" s="47">
        <v>0</v>
      </c>
      <c r="J13" s="47">
        <v>2</v>
      </c>
      <c r="K13" s="47">
        <v>0</v>
      </c>
      <c r="L13" s="47">
        <v>0</v>
      </c>
      <c r="M13" s="47">
        <v>0</v>
      </c>
      <c r="N13" s="47">
        <f t="shared" si="0"/>
        <v>2</v>
      </c>
      <c r="O13" s="47">
        <f t="shared" si="1"/>
        <v>24</v>
      </c>
      <c r="P13" s="47">
        <v>0</v>
      </c>
      <c r="Q13" s="47">
        <f t="shared" si="2"/>
        <v>56</v>
      </c>
    </row>
    <row r="14" spans="1:17" ht="20.100000000000001" customHeight="1" thickBot="1" x14ac:dyDescent="0.25">
      <c r="A14" s="1519" t="s">
        <v>59</v>
      </c>
      <c r="B14" s="1519"/>
      <c r="C14" s="47">
        <v>983</v>
      </c>
      <c r="D14" s="47">
        <v>295</v>
      </c>
      <c r="E14" s="47">
        <v>348</v>
      </c>
      <c r="F14" s="47">
        <v>1346</v>
      </c>
      <c r="G14" s="47">
        <v>2972</v>
      </c>
      <c r="H14" s="47">
        <v>1122</v>
      </c>
      <c r="I14" s="47">
        <v>5</v>
      </c>
      <c r="J14" s="47">
        <v>1487</v>
      </c>
      <c r="K14" s="47">
        <v>388</v>
      </c>
      <c r="L14" s="47">
        <v>288</v>
      </c>
      <c r="M14" s="47">
        <v>160</v>
      </c>
      <c r="N14" s="47">
        <f t="shared" si="0"/>
        <v>2323</v>
      </c>
      <c r="O14" s="47">
        <f t="shared" si="1"/>
        <v>3450</v>
      </c>
      <c r="P14" s="47">
        <v>874</v>
      </c>
      <c r="Q14" s="47">
        <f t="shared" si="2"/>
        <v>7296</v>
      </c>
    </row>
    <row r="15" spans="1:17" ht="18" x14ac:dyDescent="0.25">
      <c r="A15" s="1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9"/>
    </row>
    <row r="16" spans="1:17" x14ac:dyDescent="0.2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x14ac:dyDescent="0.2">
      <c r="A17" s="16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 t="s">
        <v>107</v>
      </c>
      <c r="M17" s="15"/>
      <c r="N17" s="15"/>
      <c r="O17" s="15"/>
      <c r="P17" s="15"/>
    </row>
    <row r="18" spans="1:16" ht="15.6" customHeight="1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2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x14ac:dyDescent="0.2">
      <c r="A20" s="14"/>
    </row>
    <row r="21" spans="1:16" x14ac:dyDescent="0.2">
      <c r="A21" s="14"/>
    </row>
    <row r="22" spans="1:16" x14ac:dyDescent="0.2">
      <c r="A22" s="14"/>
    </row>
    <row r="23" spans="1:16" x14ac:dyDescent="0.2">
      <c r="A23" s="14"/>
    </row>
    <row r="24" spans="1:16" x14ac:dyDescent="0.2">
      <c r="A24" s="15"/>
    </row>
  </sheetData>
  <mergeCells count="23">
    <mergeCell ref="A14:B14"/>
    <mergeCell ref="A13:B13"/>
    <mergeCell ref="A10:B10"/>
    <mergeCell ref="A11:B11"/>
    <mergeCell ref="A12:B12"/>
    <mergeCell ref="A7:B7"/>
    <mergeCell ref="A8:B8"/>
    <mergeCell ref="A9:B9"/>
    <mergeCell ref="G4:G5"/>
    <mergeCell ref="H4:H5"/>
    <mergeCell ref="I4:I5"/>
    <mergeCell ref="J4:N4"/>
    <mergeCell ref="A6:B6"/>
    <mergeCell ref="A1:P1"/>
    <mergeCell ref="A2:P2"/>
    <mergeCell ref="A3:A5"/>
    <mergeCell ref="B3:B5"/>
    <mergeCell ref="C3:G3"/>
    <mergeCell ref="H3:N3"/>
    <mergeCell ref="C4:C5"/>
    <mergeCell ref="D4:D5"/>
    <mergeCell ref="E4:E5"/>
    <mergeCell ref="F4:F5"/>
  </mergeCells>
  <printOptions horizontalCentered="1"/>
  <pageMargins left="0.6" right="0.81" top="0.53" bottom="0.43" header="0.24" footer="0.25"/>
  <pageSetup scale="68" orientation="landscape" verticalDpi="0" r:id="rId1"/>
  <headerFooter>
    <oddFooter>&amp;C&amp;"-,غامق"&amp;10 4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rightToLeft="1" zoomScale="85" zoomScaleNormal="85" workbookViewId="0">
      <selection activeCell="C6" sqref="C6:Q6"/>
    </sheetView>
  </sheetViews>
  <sheetFormatPr defaultRowHeight="14.25" x14ac:dyDescent="0.2"/>
  <cols>
    <col min="1" max="1" width="22.125" customWidth="1"/>
    <col min="2" max="2" width="8.375" customWidth="1"/>
    <col min="3" max="3" width="9.125" customWidth="1"/>
    <col min="4" max="4" width="9.375" customWidth="1"/>
    <col min="5" max="5" width="9.25" customWidth="1"/>
    <col min="6" max="6" width="11.125" customWidth="1"/>
    <col min="7" max="7" width="9.375" customWidth="1"/>
    <col min="8" max="8" width="10.375" customWidth="1"/>
    <col min="9" max="9" width="9.25" customWidth="1"/>
    <col min="10" max="10" width="8.875" customWidth="1"/>
    <col min="11" max="11" width="11.125" customWidth="1"/>
    <col min="12" max="12" width="11" customWidth="1"/>
    <col min="13" max="13" width="10.875" customWidth="1"/>
    <col min="14" max="14" width="9.875" customWidth="1"/>
    <col min="15" max="15" width="16.625" customWidth="1"/>
    <col min="16" max="16" width="12" customWidth="1"/>
    <col min="17" max="17" width="9.125" bestFit="1" customWidth="1"/>
  </cols>
  <sheetData>
    <row r="1" spans="1:20" ht="30" customHeight="1" x14ac:dyDescent="0.2">
      <c r="A1" s="1521" t="s">
        <v>15</v>
      </c>
      <c r="B1" s="1521"/>
      <c r="C1" s="1521"/>
      <c r="D1" s="1521"/>
      <c r="E1" s="1521"/>
      <c r="F1" s="1521"/>
      <c r="G1" s="1521"/>
      <c r="H1" s="1521"/>
      <c r="I1" s="1521"/>
      <c r="J1" s="1521"/>
      <c r="K1" s="1521"/>
      <c r="L1" s="1521"/>
      <c r="M1" s="1521"/>
      <c r="N1" s="1521"/>
      <c r="O1" s="1521"/>
      <c r="P1" s="1521"/>
    </row>
    <row r="2" spans="1:20" ht="30" customHeight="1" thickBot="1" x14ac:dyDescent="0.25">
      <c r="A2" s="1522" t="s">
        <v>203</v>
      </c>
      <c r="B2" s="1522"/>
      <c r="C2" s="1522"/>
      <c r="D2" s="1522"/>
      <c r="E2" s="1522"/>
      <c r="F2" s="1522"/>
      <c r="G2" s="1522"/>
      <c r="H2" s="1522"/>
      <c r="I2" s="1522"/>
      <c r="J2" s="1522"/>
      <c r="K2" s="1522"/>
      <c r="L2" s="1522"/>
      <c r="M2" s="1522"/>
      <c r="N2" s="1522"/>
      <c r="O2" s="1522"/>
      <c r="P2" s="1522"/>
    </row>
    <row r="3" spans="1:20" ht="54.75" customHeight="1" x14ac:dyDescent="0.2">
      <c r="A3" s="1523"/>
      <c r="B3" s="1532"/>
      <c r="C3" s="1534" t="s">
        <v>146</v>
      </c>
      <c r="D3" s="1534"/>
      <c r="E3" s="1534"/>
      <c r="F3" s="1534"/>
      <c r="G3" s="1535"/>
      <c r="H3" s="1536" t="s">
        <v>5</v>
      </c>
      <c r="I3" s="1534"/>
      <c r="J3" s="1534"/>
      <c r="K3" s="1534"/>
      <c r="L3" s="1534"/>
      <c r="M3" s="1534"/>
      <c r="N3" s="1535"/>
      <c r="O3" s="85" t="s">
        <v>12</v>
      </c>
      <c r="P3" s="92" t="s">
        <v>16</v>
      </c>
      <c r="Q3" s="92" t="s">
        <v>17</v>
      </c>
    </row>
    <row r="4" spans="1:20" ht="25.15" customHeight="1" x14ac:dyDescent="0.2">
      <c r="A4" s="1524"/>
      <c r="B4" s="1529"/>
      <c r="C4" s="1526" t="s">
        <v>197</v>
      </c>
      <c r="D4" s="1526" t="s">
        <v>199</v>
      </c>
      <c r="E4" s="1526" t="s">
        <v>18</v>
      </c>
      <c r="F4" s="1526" t="s">
        <v>19</v>
      </c>
      <c r="G4" s="1530" t="s">
        <v>4</v>
      </c>
      <c r="H4" s="1529" t="s">
        <v>20</v>
      </c>
      <c r="I4" s="1529" t="s">
        <v>21</v>
      </c>
      <c r="J4" s="1528" t="s">
        <v>22</v>
      </c>
      <c r="K4" s="1528"/>
      <c r="L4" s="1528"/>
      <c r="M4" s="1528"/>
      <c r="N4" s="1528"/>
      <c r="O4" s="86"/>
      <c r="P4" s="91"/>
      <c r="Q4" s="91"/>
    </row>
    <row r="5" spans="1:20" ht="38.450000000000003" customHeight="1" thickBot="1" x14ac:dyDescent="0.25">
      <c r="A5" s="1525"/>
      <c r="B5" s="1527"/>
      <c r="C5" s="1527"/>
      <c r="D5" s="1527"/>
      <c r="E5" s="1527"/>
      <c r="F5" s="1527"/>
      <c r="G5" s="1531"/>
      <c r="H5" s="1527"/>
      <c r="I5" s="1527"/>
      <c r="J5" s="40" t="s">
        <v>23</v>
      </c>
      <c r="K5" s="40" t="s">
        <v>24</v>
      </c>
      <c r="L5" s="90" t="s">
        <v>193</v>
      </c>
      <c r="M5" s="90" t="s">
        <v>194</v>
      </c>
      <c r="N5" s="90" t="s">
        <v>25</v>
      </c>
      <c r="O5" s="87"/>
      <c r="P5" s="90"/>
      <c r="Q5" s="90"/>
    </row>
    <row r="6" spans="1:20" ht="20.100000000000001" customHeight="1" thickTop="1" x14ac:dyDescent="0.2">
      <c r="A6" s="1520" t="s">
        <v>32</v>
      </c>
      <c r="B6" s="1520"/>
      <c r="C6" s="47">
        <v>8</v>
      </c>
      <c r="D6" s="47">
        <v>5</v>
      </c>
      <c r="E6" s="47">
        <v>4</v>
      </c>
      <c r="F6" s="47">
        <v>33</v>
      </c>
      <c r="G6" s="47">
        <v>50</v>
      </c>
      <c r="H6" s="47">
        <v>7</v>
      </c>
      <c r="I6" s="47">
        <v>0</v>
      </c>
      <c r="J6" s="47">
        <v>20</v>
      </c>
      <c r="K6" s="47">
        <v>0</v>
      </c>
      <c r="L6" s="47">
        <v>21</v>
      </c>
      <c r="M6" s="47">
        <v>4</v>
      </c>
      <c r="N6" s="47">
        <f>SUM(J6:M6)</f>
        <v>45</v>
      </c>
      <c r="O6" s="47">
        <f>SUM(H6:M6)</f>
        <v>52</v>
      </c>
      <c r="P6" s="47">
        <v>10</v>
      </c>
      <c r="Q6" s="47">
        <f>G6+O6+P6</f>
        <v>112</v>
      </c>
      <c r="T6" s="94"/>
    </row>
    <row r="7" spans="1:20" ht="20.100000000000001" customHeight="1" thickBot="1" x14ac:dyDescent="0.25">
      <c r="A7" s="1519" t="s">
        <v>59</v>
      </c>
      <c r="B7" s="1519"/>
      <c r="C7" s="47">
        <v>8</v>
      </c>
      <c r="D7" s="47">
        <v>5</v>
      </c>
      <c r="E7" s="47">
        <v>4</v>
      </c>
      <c r="F7" s="47">
        <v>33</v>
      </c>
      <c r="G7" s="47">
        <v>50</v>
      </c>
      <c r="H7" s="47">
        <v>7</v>
      </c>
      <c r="I7" s="47">
        <v>0</v>
      </c>
      <c r="J7" s="47">
        <v>20</v>
      </c>
      <c r="K7" s="47">
        <v>0</v>
      </c>
      <c r="L7" s="47">
        <v>21</v>
      </c>
      <c r="M7" s="47">
        <v>4</v>
      </c>
      <c r="N7" s="47">
        <f>SUM(J7:M7)</f>
        <v>45</v>
      </c>
      <c r="O7" s="47">
        <f>SUM(H7:M7)</f>
        <v>52</v>
      </c>
      <c r="P7" s="47">
        <v>10</v>
      </c>
      <c r="Q7" s="47">
        <f>G7+O7+P7</f>
        <v>112</v>
      </c>
      <c r="T7" s="94"/>
    </row>
    <row r="8" spans="1:20" ht="18" x14ac:dyDescent="0.25">
      <c r="A8" s="1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9"/>
      <c r="T8" s="94"/>
    </row>
    <row r="9" spans="1:20" x14ac:dyDescent="0.2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T9" s="94"/>
    </row>
    <row r="10" spans="1:20" x14ac:dyDescent="0.2">
      <c r="A10" s="1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 t="s">
        <v>107</v>
      </c>
      <c r="M10" s="15"/>
      <c r="N10" s="15"/>
      <c r="O10" s="15"/>
      <c r="P10" s="15"/>
    </row>
    <row r="11" spans="1:20" ht="15.6" customHeight="1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20" x14ac:dyDescent="0.2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20" x14ac:dyDescent="0.2">
      <c r="A13" s="14"/>
    </row>
    <row r="14" spans="1:20" x14ac:dyDescent="0.2">
      <c r="A14" s="14"/>
    </row>
    <row r="15" spans="1:20" x14ac:dyDescent="0.2">
      <c r="A15" s="14"/>
    </row>
    <row r="16" spans="1:20" x14ac:dyDescent="0.2">
      <c r="A16" s="14"/>
    </row>
    <row r="17" spans="1:1" x14ac:dyDescent="0.2">
      <c r="A17" s="15"/>
    </row>
  </sheetData>
  <mergeCells count="16">
    <mergeCell ref="A7:B7"/>
    <mergeCell ref="A6:B6"/>
    <mergeCell ref="G4:G5"/>
    <mergeCell ref="H4:H5"/>
    <mergeCell ref="I4:I5"/>
    <mergeCell ref="J4:N4"/>
    <mergeCell ref="A1:P1"/>
    <mergeCell ref="A2:P2"/>
    <mergeCell ref="A3:A5"/>
    <mergeCell ref="B3:B5"/>
    <mergeCell ref="C3:G3"/>
    <mergeCell ref="H3:N3"/>
    <mergeCell ref="C4:C5"/>
    <mergeCell ref="D4:D5"/>
    <mergeCell ref="E4:E5"/>
    <mergeCell ref="F4:F5"/>
  </mergeCells>
  <printOptions horizontalCentered="1"/>
  <pageMargins left="0.6" right="0.81" top="0.53" bottom="0.43" header="0.24" footer="0.25"/>
  <pageSetup scale="68" orientation="landscape" verticalDpi="0" r:id="rId1"/>
  <headerFooter>
    <oddFooter>&amp;C&amp;"-,غامق"&amp;10 4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30"/>
  <sheetViews>
    <sheetView rightToLeft="1" view="pageBreakPreview" zoomScale="80" zoomScaleSheetLayoutView="80" workbookViewId="0">
      <selection activeCell="AC8" sqref="AC8"/>
    </sheetView>
  </sheetViews>
  <sheetFormatPr defaultRowHeight="14.25" x14ac:dyDescent="0.2"/>
  <cols>
    <col min="1" max="1" width="6.75" customWidth="1"/>
    <col min="2" max="2" width="12" customWidth="1"/>
    <col min="3" max="3" width="9.125" hidden="1" customWidth="1"/>
    <col min="4" max="4" width="8.875" customWidth="1"/>
    <col min="5" max="5" width="0.25" hidden="1" customWidth="1"/>
    <col min="8" max="8" width="11.25" customWidth="1"/>
    <col min="9" max="9" width="10.75" customWidth="1"/>
    <col min="10" max="10" width="19.25" customWidth="1"/>
    <col min="11" max="11" width="1" hidden="1" customWidth="1"/>
    <col min="12" max="22" width="9.125" hidden="1" customWidth="1"/>
    <col min="23" max="23" width="30.875" customWidth="1"/>
    <col min="24" max="24" width="9.125" hidden="1" customWidth="1"/>
    <col min="25" max="25" width="0.25" customWidth="1"/>
  </cols>
  <sheetData>
    <row r="1" spans="1:25" ht="30" customHeight="1" x14ac:dyDescent="0.2">
      <c r="A1" s="1552" t="s">
        <v>865</v>
      </c>
      <c r="B1" s="1552"/>
      <c r="C1" s="1552"/>
      <c r="D1" s="1552"/>
      <c r="E1" s="369"/>
      <c r="F1" s="369"/>
      <c r="G1" s="369"/>
      <c r="H1" s="369"/>
      <c r="I1" s="369"/>
      <c r="J1" s="1580" t="s">
        <v>866</v>
      </c>
      <c r="K1" s="1580"/>
      <c r="L1" s="1580"/>
      <c r="M1" s="1580"/>
      <c r="N1" s="1580"/>
      <c r="O1" s="1580"/>
      <c r="P1" s="1580"/>
      <c r="Q1" s="1580"/>
      <c r="R1" s="1580"/>
      <c r="S1" s="1580"/>
      <c r="T1" s="1580"/>
      <c r="U1" s="1580"/>
      <c r="V1" s="1580"/>
      <c r="W1" s="1580"/>
    </row>
    <row r="2" spans="1:25" ht="47.25" customHeight="1" x14ac:dyDescent="0.2">
      <c r="A2" s="1570" t="s">
        <v>905</v>
      </c>
      <c r="B2" s="1570"/>
      <c r="C2" s="1570"/>
      <c r="D2" s="1570"/>
      <c r="E2" s="1570"/>
      <c r="F2" s="1570"/>
      <c r="G2" s="1570"/>
      <c r="H2" s="1570"/>
      <c r="I2" s="1570"/>
      <c r="J2" s="1570"/>
      <c r="K2" s="1570"/>
      <c r="L2" s="1570"/>
      <c r="M2" s="1570"/>
      <c r="N2" s="1570"/>
      <c r="O2" s="1570"/>
      <c r="P2" s="1570"/>
      <c r="Q2" s="1570"/>
      <c r="R2" s="1570"/>
      <c r="S2" s="1570"/>
      <c r="T2" s="1570"/>
      <c r="U2" s="1570"/>
      <c r="V2" s="1570"/>
      <c r="W2" s="1570"/>
    </row>
    <row r="3" spans="1:25" ht="43.5" customHeight="1" thickBot="1" x14ac:dyDescent="0.25">
      <c r="A3" s="1498" t="s">
        <v>805</v>
      </c>
      <c r="B3" s="1498"/>
      <c r="C3" s="1498"/>
      <c r="D3" s="1498"/>
      <c r="E3" s="1498"/>
      <c r="F3" s="1498"/>
      <c r="G3" s="1498"/>
      <c r="H3" s="1498"/>
      <c r="I3" s="1498"/>
      <c r="J3" s="1498"/>
      <c r="K3" s="1498"/>
      <c r="L3" s="1498"/>
      <c r="M3" s="1498"/>
      <c r="N3" s="1498"/>
      <c r="O3" s="1498"/>
      <c r="P3" s="1498"/>
      <c r="Q3" s="1498"/>
      <c r="R3" s="1498"/>
      <c r="S3" s="1498"/>
      <c r="T3" s="1498"/>
      <c r="U3" s="1498"/>
      <c r="V3" s="1498"/>
      <c r="W3" s="1498"/>
    </row>
    <row r="4" spans="1:25" ht="30" customHeight="1" thickBot="1" x14ac:dyDescent="0.25">
      <c r="A4" s="1581" t="s">
        <v>372</v>
      </c>
      <c r="B4" s="1581"/>
      <c r="C4" s="1581"/>
      <c r="D4" s="1581"/>
      <c r="E4" s="617"/>
      <c r="F4" s="1591" t="s">
        <v>904</v>
      </c>
      <c r="G4" s="1591"/>
      <c r="H4" s="1591"/>
      <c r="I4" s="1591" t="s">
        <v>739</v>
      </c>
      <c r="J4" s="1591"/>
      <c r="K4" s="618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19" t="s">
        <v>467</v>
      </c>
    </row>
    <row r="5" spans="1:25" ht="30" customHeight="1" x14ac:dyDescent="0.2">
      <c r="A5" s="1582" t="s">
        <v>373</v>
      </c>
      <c r="B5" s="1582"/>
      <c r="C5" s="1582"/>
      <c r="D5" s="1582"/>
      <c r="E5" s="443"/>
      <c r="F5" s="1586">
        <v>89855</v>
      </c>
      <c r="G5" s="1586"/>
      <c r="H5" s="1586"/>
      <c r="I5" s="1592">
        <v>78.208230338056595</v>
      </c>
      <c r="J5" s="1592"/>
      <c r="K5" s="346"/>
      <c r="W5" s="479" t="s">
        <v>468</v>
      </c>
    </row>
    <row r="6" spans="1:25" ht="30" customHeight="1" x14ac:dyDescent="0.2">
      <c r="A6" s="1583" t="s">
        <v>374</v>
      </c>
      <c r="B6" s="1583"/>
      <c r="C6" s="1583"/>
      <c r="D6" s="1583"/>
      <c r="E6" s="1088"/>
      <c r="F6" s="1587">
        <v>24885</v>
      </c>
      <c r="G6" s="1587"/>
      <c r="H6" s="1587"/>
      <c r="I6" s="1594">
        <v>21.659471503673014</v>
      </c>
      <c r="J6" s="1594"/>
      <c r="K6" s="1089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1090" t="s">
        <v>469</v>
      </c>
      <c r="Y6" s="363"/>
    </row>
    <row r="7" spans="1:25" ht="30" customHeight="1" thickBot="1" x14ac:dyDescent="0.25">
      <c r="A7" s="1584" t="s">
        <v>375</v>
      </c>
      <c r="B7" s="1584"/>
      <c r="C7" s="1584"/>
      <c r="D7" s="1584"/>
      <c r="E7" s="444"/>
      <c r="F7" s="1588">
        <v>152</v>
      </c>
      <c r="G7" s="1588"/>
      <c r="H7" s="1588"/>
      <c r="I7" s="1595">
        <v>0.13229815827037567</v>
      </c>
      <c r="J7" s="1595"/>
      <c r="K7" s="347"/>
      <c r="W7" s="480" t="s">
        <v>470</v>
      </c>
    </row>
    <row r="8" spans="1:25" ht="30" customHeight="1" thickBot="1" x14ac:dyDescent="0.25">
      <c r="A8" s="1585" t="s">
        <v>323</v>
      </c>
      <c r="B8" s="1585"/>
      <c r="C8" s="1585"/>
      <c r="D8" s="1585"/>
      <c r="E8" s="620"/>
      <c r="F8" s="1590">
        <v>114892</v>
      </c>
      <c r="G8" s="1590"/>
      <c r="H8" s="1590"/>
      <c r="I8" s="1593">
        <v>100</v>
      </c>
      <c r="J8" s="1593"/>
      <c r="K8" s="618"/>
      <c r="L8" s="607"/>
      <c r="M8" s="607"/>
      <c r="N8" s="607"/>
      <c r="O8" s="607"/>
      <c r="P8" s="607"/>
      <c r="Q8" s="607"/>
      <c r="R8" s="607"/>
      <c r="S8" s="607"/>
      <c r="T8" s="607"/>
      <c r="U8" s="607"/>
      <c r="V8" s="607"/>
      <c r="W8" s="621" t="s">
        <v>395</v>
      </c>
    </row>
    <row r="9" spans="1:25" ht="30" customHeight="1" x14ac:dyDescent="0.2">
      <c r="A9" s="1589"/>
      <c r="B9" s="1589"/>
      <c r="C9" s="1589"/>
      <c r="D9" s="1589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4"/>
    </row>
    <row r="13" spans="1:25" ht="32.25" customHeight="1" x14ac:dyDescent="0.2"/>
    <row r="15" spans="1:25" ht="28.5" customHeight="1" x14ac:dyDescent="0.2">
      <c r="A15" s="1552" t="s">
        <v>650</v>
      </c>
      <c r="B15" s="1552"/>
      <c r="C15" s="1552"/>
      <c r="D15" s="1552"/>
      <c r="E15" s="1552"/>
      <c r="F15" s="1552"/>
      <c r="G15" s="1552"/>
      <c r="H15" s="1552"/>
      <c r="I15" s="1552"/>
      <c r="J15" s="1552"/>
      <c r="W15" s="483" t="s">
        <v>594</v>
      </c>
    </row>
    <row r="16" spans="1:25" ht="30.75" customHeight="1" x14ac:dyDescent="0.2">
      <c r="A16" s="1570" t="s">
        <v>992</v>
      </c>
      <c r="B16" s="1570"/>
      <c r="C16" s="1570"/>
      <c r="D16" s="1570"/>
      <c r="E16" s="1570"/>
      <c r="F16" s="1570"/>
      <c r="G16" s="1570"/>
      <c r="H16" s="1570"/>
      <c r="I16" s="1570"/>
      <c r="J16" s="1570"/>
      <c r="K16" s="1570"/>
      <c r="L16" s="1570"/>
      <c r="M16" s="1570"/>
      <c r="N16" s="1570"/>
      <c r="O16" s="1570"/>
      <c r="P16" s="1570"/>
      <c r="Q16" s="1570"/>
      <c r="R16" s="1570"/>
      <c r="S16" s="1570"/>
      <c r="T16" s="1570"/>
      <c r="U16" s="1570"/>
      <c r="V16" s="1570"/>
      <c r="W16" s="1570"/>
    </row>
    <row r="17" spans="1:23" ht="47.25" customHeight="1" x14ac:dyDescent="0.2">
      <c r="A17" s="1498" t="s">
        <v>805</v>
      </c>
      <c r="B17" s="1498"/>
      <c r="C17" s="1498"/>
      <c r="D17" s="1498"/>
      <c r="E17" s="1498"/>
      <c r="F17" s="1498"/>
      <c r="G17" s="1498"/>
      <c r="H17" s="1498"/>
      <c r="I17" s="1498"/>
      <c r="J17" s="1498"/>
      <c r="K17" s="1498"/>
      <c r="L17" s="1498"/>
      <c r="M17" s="1498"/>
      <c r="N17" s="1498"/>
      <c r="O17" s="1498"/>
      <c r="P17" s="1498"/>
      <c r="Q17" s="1498"/>
      <c r="R17" s="1498"/>
      <c r="S17" s="1498"/>
      <c r="T17" s="1498"/>
      <c r="U17" s="1498"/>
      <c r="V17" s="1498"/>
      <c r="W17" s="1498"/>
    </row>
    <row r="29" spans="1:23" ht="18" x14ac:dyDescent="0.2">
      <c r="A29" s="345"/>
    </row>
    <row r="30" spans="1:23" ht="18" x14ac:dyDescent="0.2">
      <c r="A30" s="345"/>
    </row>
  </sheetData>
  <mergeCells count="23">
    <mergeCell ref="A2:W2"/>
    <mergeCell ref="I8:J8"/>
    <mergeCell ref="F4:H4"/>
    <mergeCell ref="A15:J15"/>
    <mergeCell ref="A3:W3"/>
    <mergeCell ref="I6:J6"/>
    <mergeCell ref="I7:J7"/>
    <mergeCell ref="A16:W16"/>
    <mergeCell ref="A17:W17"/>
    <mergeCell ref="A1:D1"/>
    <mergeCell ref="J1:W1"/>
    <mergeCell ref="A4:D4"/>
    <mergeCell ref="A5:D5"/>
    <mergeCell ref="A6:D6"/>
    <mergeCell ref="A7:D7"/>
    <mergeCell ref="A8:D8"/>
    <mergeCell ref="F5:H5"/>
    <mergeCell ref="F6:H6"/>
    <mergeCell ref="F7:H7"/>
    <mergeCell ref="A9:D9"/>
    <mergeCell ref="F8:H8"/>
    <mergeCell ref="I4:J4"/>
    <mergeCell ref="I5:J5"/>
  </mergeCells>
  <printOptions horizontalCentered="1" verticalCentered="1"/>
  <pageMargins left="0.59" right="0.54" top="0.93" bottom="0.75" header="0.56000000000000005" footer="0.39"/>
  <pageSetup paperSize="9" scale="60" orientation="portrait" r:id="rId1"/>
  <headerFooter>
    <oddFooter>&amp;C&amp;14 16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59"/>
  <sheetViews>
    <sheetView rightToLeft="1" view="pageBreakPreview" topLeftCell="A22" zoomScale="70" zoomScaleSheetLayoutView="70" workbookViewId="0">
      <selection activeCell="X30" sqref="X30"/>
    </sheetView>
  </sheetViews>
  <sheetFormatPr defaultRowHeight="34.15" customHeight="1" x14ac:dyDescent="0.2"/>
  <cols>
    <col min="1" max="1" width="13" customWidth="1"/>
    <col min="2" max="2" width="7.375" customWidth="1"/>
    <col min="3" max="3" width="7.25" customWidth="1"/>
    <col min="4" max="4" width="6.375" customWidth="1"/>
    <col min="5" max="5" width="7.625" customWidth="1"/>
    <col min="6" max="6" width="11.375" customWidth="1"/>
    <col min="7" max="7" width="8" customWidth="1"/>
    <col min="8" max="8" width="6.125" customWidth="1"/>
    <col min="9" max="9" width="9.75" customWidth="1"/>
    <col min="10" max="10" width="7.625" customWidth="1"/>
    <col min="11" max="11" width="8.25" customWidth="1"/>
    <col min="12" max="12" width="8.375" customWidth="1"/>
    <col min="13" max="13" width="9.25" customWidth="1"/>
    <col min="14" max="14" width="10.75" customWidth="1"/>
    <col min="15" max="15" width="11.25" customWidth="1"/>
    <col min="16" max="16" width="9.75" customWidth="1"/>
    <col min="17" max="17" width="11.875" customWidth="1"/>
    <col min="18" max="18" width="11.625" customWidth="1"/>
    <col min="19" max="19" width="0.875" hidden="1" customWidth="1"/>
    <col min="20" max="21" width="9.125" hidden="1" customWidth="1"/>
    <col min="22" max="22" width="16.125" hidden="1" customWidth="1"/>
    <col min="23" max="23" width="16.125" customWidth="1"/>
  </cols>
  <sheetData>
    <row r="1" spans="1:23" ht="30.75" customHeight="1" x14ac:dyDescent="0.2">
      <c r="A1" s="1597" t="s">
        <v>867</v>
      </c>
      <c r="B1" s="1597"/>
      <c r="C1" s="376"/>
      <c r="D1" s="376"/>
      <c r="E1" s="376"/>
      <c r="F1" s="376"/>
      <c r="G1" s="376"/>
      <c r="H1" s="377"/>
      <c r="I1" s="376"/>
      <c r="J1" s="376"/>
      <c r="K1" s="376"/>
      <c r="L1" s="376"/>
      <c r="M1" s="376"/>
      <c r="N1" s="376"/>
      <c r="O1" s="1599" t="s">
        <v>868</v>
      </c>
      <c r="P1" s="1599"/>
      <c r="Q1" s="1599"/>
      <c r="R1" s="1599"/>
      <c r="S1" s="1599"/>
      <c r="T1" s="1599"/>
      <c r="U1" s="1599"/>
      <c r="V1" s="1599"/>
      <c r="W1" s="814"/>
    </row>
    <row r="2" spans="1:23" ht="23.25" customHeight="1" x14ac:dyDescent="0.2">
      <c r="A2" s="1570" t="s">
        <v>902</v>
      </c>
      <c r="B2" s="1570"/>
      <c r="C2" s="1570"/>
      <c r="D2" s="1570"/>
      <c r="E2" s="1570"/>
      <c r="F2" s="1570"/>
      <c r="G2" s="1570"/>
      <c r="H2" s="1570"/>
      <c r="I2" s="1570"/>
      <c r="J2" s="1570"/>
      <c r="K2" s="1570"/>
      <c r="L2" s="1570"/>
      <c r="M2" s="1570"/>
      <c r="N2" s="1570"/>
      <c r="O2" s="1570"/>
      <c r="P2" s="1570"/>
      <c r="Q2" s="1570"/>
      <c r="R2" s="1570"/>
      <c r="S2" s="1570"/>
      <c r="T2" s="1570"/>
      <c r="U2" s="1570"/>
      <c r="V2" s="1570"/>
      <c r="W2" s="813"/>
    </row>
    <row r="3" spans="1:23" ht="48" customHeight="1" thickBot="1" x14ac:dyDescent="0.25">
      <c r="A3" s="1498" t="s">
        <v>807</v>
      </c>
      <c r="B3" s="1498"/>
      <c r="C3" s="1498"/>
      <c r="D3" s="1498"/>
      <c r="E3" s="1498"/>
      <c r="F3" s="1498"/>
      <c r="G3" s="1498"/>
      <c r="H3" s="1498"/>
      <c r="I3" s="1498"/>
      <c r="J3" s="1498"/>
      <c r="K3" s="1498"/>
      <c r="L3" s="1498"/>
      <c r="M3" s="1498"/>
      <c r="N3" s="1498"/>
      <c r="O3" s="1498"/>
      <c r="P3" s="1498"/>
      <c r="Q3" s="1498"/>
      <c r="R3" s="1498"/>
      <c r="S3" s="1498"/>
      <c r="T3" s="1498"/>
      <c r="U3" s="1498"/>
      <c r="V3" s="1498"/>
      <c r="W3" s="811"/>
    </row>
    <row r="4" spans="1:23" ht="39" customHeight="1" thickBot="1" x14ac:dyDescent="0.25">
      <c r="A4" s="1501" t="s">
        <v>60</v>
      </c>
      <c r="B4" s="1548" t="s">
        <v>406</v>
      </c>
      <c r="C4" s="1548"/>
      <c r="D4" s="1548"/>
      <c r="E4" s="1548"/>
      <c r="F4" s="1548"/>
      <c r="G4" s="1548" t="s">
        <v>565</v>
      </c>
      <c r="H4" s="1548"/>
      <c r="I4" s="1548"/>
      <c r="J4" s="1548"/>
      <c r="K4" s="1548"/>
      <c r="L4" s="1548"/>
      <c r="M4" s="1548"/>
      <c r="N4" s="1548" t="s">
        <v>12</v>
      </c>
      <c r="O4" s="1548" t="s">
        <v>16</v>
      </c>
      <c r="P4" s="1548" t="s">
        <v>901</v>
      </c>
      <c r="Q4" s="1548" t="s">
        <v>820</v>
      </c>
      <c r="R4" s="1499" t="s">
        <v>17</v>
      </c>
      <c r="T4" s="348"/>
    </row>
    <row r="5" spans="1:23" ht="38.25" customHeight="1" thickBot="1" x14ac:dyDescent="0.25">
      <c r="A5" s="1564"/>
      <c r="B5" s="1548" t="s">
        <v>292</v>
      </c>
      <c r="C5" s="1548" t="s">
        <v>199</v>
      </c>
      <c r="D5" s="1548" t="s">
        <v>18</v>
      </c>
      <c r="E5" s="1548" t="s">
        <v>19</v>
      </c>
      <c r="F5" s="1548" t="s">
        <v>4</v>
      </c>
      <c r="G5" s="1548" t="s">
        <v>20</v>
      </c>
      <c r="H5" s="1548" t="s">
        <v>21</v>
      </c>
      <c r="I5" s="1567" t="s">
        <v>566</v>
      </c>
      <c r="J5" s="1567"/>
      <c r="K5" s="1567"/>
      <c r="L5" s="1567"/>
      <c r="M5" s="1548" t="s">
        <v>25</v>
      </c>
      <c r="N5" s="1549"/>
      <c r="O5" s="1549"/>
      <c r="P5" s="1549"/>
      <c r="Q5" s="1549"/>
      <c r="R5" s="1547"/>
      <c r="S5" s="365"/>
      <c r="T5" s="348"/>
    </row>
    <row r="6" spans="1:23" ht="39.75" customHeight="1" x14ac:dyDescent="0.2">
      <c r="A6" s="1564"/>
      <c r="B6" s="1562"/>
      <c r="C6" s="1563"/>
      <c r="D6" s="1549"/>
      <c r="E6" s="1549"/>
      <c r="F6" s="1549"/>
      <c r="G6" s="1549"/>
      <c r="H6" s="1549"/>
      <c r="I6" s="1312" t="s">
        <v>23</v>
      </c>
      <c r="J6" s="1312" t="s">
        <v>24</v>
      </c>
      <c r="K6" s="1050" t="s">
        <v>193</v>
      </c>
      <c r="L6" s="1050" t="s">
        <v>194</v>
      </c>
      <c r="M6" s="1549"/>
      <c r="N6" s="1549"/>
      <c r="O6" s="1549"/>
      <c r="P6" s="1549"/>
      <c r="Q6" s="1549"/>
      <c r="R6" s="1547"/>
      <c r="S6" s="365"/>
      <c r="T6" s="348"/>
    </row>
    <row r="7" spans="1:23" ht="66.75" customHeight="1" thickBot="1" x14ac:dyDescent="0.25">
      <c r="A7" s="1334" t="s">
        <v>471</v>
      </c>
      <c r="B7" s="1315" t="s">
        <v>407</v>
      </c>
      <c r="C7" s="1315" t="s">
        <v>408</v>
      </c>
      <c r="D7" s="1315" t="s">
        <v>409</v>
      </c>
      <c r="E7" s="1315" t="s">
        <v>391</v>
      </c>
      <c r="F7" s="1315" t="s">
        <v>395</v>
      </c>
      <c r="G7" s="1315" t="s">
        <v>396</v>
      </c>
      <c r="H7" s="1315" t="s">
        <v>410</v>
      </c>
      <c r="I7" s="1315" t="s">
        <v>399</v>
      </c>
      <c r="J7" s="1316" t="s">
        <v>411</v>
      </c>
      <c r="K7" s="1315" t="s">
        <v>412</v>
      </c>
      <c r="L7" s="1315" t="s">
        <v>440</v>
      </c>
      <c r="M7" s="1315" t="s">
        <v>402</v>
      </c>
      <c r="N7" s="1315" t="s">
        <v>413</v>
      </c>
      <c r="O7" s="1315" t="s">
        <v>403</v>
      </c>
      <c r="P7" s="1315" t="s">
        <v>395</v>
      </c>
      <c r="Q7" s="1315" t="s">
        <v>821</v>
      </c>
      <c r="R7" s="1335" t="s">
        <v>414</v>
      </c>
      <c r="S7" s="365"/>
      <c r="T7" s="348"/>
    </row>
    <row r="8" spans="1:23" ht="30" customHeight="1" x14ac:dyDescent="0.2">
      <c r="A8" s="1299" t="s">
        <v>806</v>
      </c>
      <c r="B8" s="895">
        <v>2222</v>
      </c>
      <c r="C8" s="895">
        <v>604</v>
      </c>
      <c r="D8" s="895">
        <v>856</v>
      </c>
      <c r="E8" s="895">
        <v>848</v>
      </c>
      <c r="F8" s="895">
        <v>4530</v>
      </c>
      <c r="G8" s="895">
        <v>2306</v>
      </c>
      <c r="H8" s="895">
        <v>94</v>
      </c>
      <c r="I8" s="895">
        <v>702</v>
      </c>
      <c r="J8" s="895">
        <v>381</v>
      </c>
      <c r="K8" s="895">
        <v>397</v>
      </c>
      <c r="L8" s="895">
        <v>569</v>
      </c>
      <c r="M8" s="895">
        <v>2049</v>
      </c>
      <c r="N8" s="895">
        <v>4449</v>
      </c>
      <c r="O8" s="895">
        <v>2172</v>
      </c>
      <c r="P8" s="895">
        <v>11151</v>
      </c>
      <c r="Q8" s="895">
        <v>116</v>
      </c>
      <c r="R8" s="895">
        <f>SUM(P8+Q8)</f>
        <v>11267</v>
      </c>
      <c r="T8" s="348"/>
    </row>
    <row r="9" spans="1:23" ht="30" customHeight="1" x14ac:dyDescent="0.2">
      <c r="A9" s="330">
        <v>2001</v>
      </c>
      <c r="B9" s="1298">
        <v>793</v>
      </c>
      <c r="C9" s="1298">
        <v>437</v>
      </c>
      <c r="D9" s="1298">
        <v>344</v>
      </c>
      <c r="E9" s="1298">
        <v>984</v>
      </c>
      <c r="F9" s="1298">
        <v>2558</v>
      </c>
      <c r="G9" s="1298">
        <v>1208</v>
      </c>
      <c r="H9" s="1298">
        <v>36</v>
      </c>
      <c r="I9" s="1298">
        <v>575</v>
      </c>
      <c r="J9" s="1298">
        <v>280</v>
      </c>
      <c r="K9" s="1298">
        <v>311</v>
      </c>
      <c r="L9" s="1298">
        <v>327</v>
      </c>
      <c r="M9" s="1298">
        <v>1493</v>
      </c>
      <c r="N9" s="1298">
        <v>2737</v>
      </c>
      <c r="O9" s="1298">
        <v>1098</v>
      </c>
      <c r="P9" s="913">
        <v>6393</v>
      </c>
      <c r="Q9" s="913">
        <v>66</v>
      </c>
      <c r="R9" s="913">
        <f t="shared" ref="R9:R23" si="0">SUM(P9+Q9)</f>
        <v>6459</v>
      </c>
      <c r="T9" s="348"/>
    </row>
    <row r="10" spans="1:23" ht="30" customHeight="1" x14ac:dyDescent="0.2">
      <c r="A10" s="330">
        <v>2002</v>
      </c>
      <c r="B10" s="1298">
        <v>581</v>
      </c>
      <c r="C10" s="1298">
        <v>489</v>
      </c>
      <c r="D10" s="1298">
        <v>359</v>
      </c>
      <c r="E10" s="1298">
        <v>984</v>
      </c>
      <c r="F10" s="1298">
        <v>2413</v>
      </c>
      <c r="G10" s="1298">
        <v>2208</v>
      </c>
      <c r="H10" s="1298">
        <v>16</v>
      </c>
      <c r="I10" s="1298">
        <v>515</v>
      </c>
      <c r="J10" s="1298">
        <v>263</v>
      </c>
      <c r="K10" s="1298">
        <v>113</v>
      </c>
      <c r="L10" s="1298">
        <v>160</v>
      </c>
      <c r="M10" s="1298">
        <v>1051</v>
      </c>
      <c r="N10" s="1298">
        <v>3275</v>
      </c>
      <c r="O10" s="1298">
        <v>613</v>
      </c>
      <c r="P10" s="913">
        <v>6301</v>
      </c>
      <c r="Q10" s="913">
        <v>232</v>
      </c>
      <c r="R10" s="913">
        <f t="shared" si="0"/>
        <v>6533</v>
      </c>
      <c r="T10" s="348"/>
    </row>
    <row r="11" spans="1:23" ht="30" customHeight="1" x14ac:dyDescent="0.2">
      <c r="A11" s="330">
        <v>2003</v>
      </c>
      <c r="B11" s="1298">
        <v>1542</v>
      </c>
      <c r="C11" s="1298">
        <v>532</v>
      </c>
      <c r="D11" s="1298">
        <v>341</v>
      </c>
      <c r="E11" s="1298">
        <v>605</v>
      </c>
      <c r="F11" s="1298">
        <v>3020</v>
      </c>
      <c r="G11" s="1298">
        <v>2272</v>
      </c>
      <c r="H11" s="1298">
        <v>124</v>
      </c>
      <c r="I11" s="1298">
        <v>210</v>
      </c>
      <c r="J11" s="1298">
        <v>10</v>
      </c>
      <c r="K11" s="1298">
        <v>59</v>
      </c>
      <c r="L11" s="1298">
        <v>119</v>
      </c>
      <c r="M11" s="1298">
        <v>398</v>
      </c>
      <c r="N11" s="1298">
        <v>2794</v>
      </c>
      <c r="O11" s="1298">
        <v>408</v>
      </c>
      <c r="P11" s="913">
        <v>6222</v>
      </c>
      <c r="Q11" s="913">
        <v>202</v>
      </c>
      <c r="R11" s="913">
        <f t="shared" si="0"/>
        <v>6424</v>
      </c>
      <c r="T11" s="348"/>
    </row>
    <row r="12" spans="1:23" ht="30" customHeight="1" x14ac:dyDescent="0.2">
      <c r="A12" s="330">
        <v>2004</v>
      </c>
      <c r="B12" s="1298">
        <v>3586</v>
      </c>
      <c r="C12" s="1298">
        <v>1352</v>
      </c>
      <c r="D12" s="1298">
        <v>370</v>
      </c>
      <c r="E12" s="1298">
        <v>930</v>
      </c>
      <c r="F12" s="1298">
        <v>6238</v>
      </c>
      <c r="G12" s="1298">
        <v>1906</v>
      </c>
      <c r="H12" s="1298">
        <v>57</v>
      </c>
      <c r="I12" s="1298">
        <v>208</v>
      </c>
      <c r="J12" s="1298">
        <v>62</v>
      </c>
      <c r="K12" s="1298">
        <v>41</v>
      </c>
      <c r="L12" s="1298">
        <v>564</v>
      </c>
      <c r="M12" s="1298">
        <v>875</v>
      </c>
      <c r="N12" s="1298">
        <v>2838</v>
      </c>
      <c r="O12" s="1298">
        <v>437</v>
      </c>
      <c r="P12" s="913">
        <v>9513</v>
      </c>
      <c r="Q12" s="913">
        <v>213</v>
      </c>
      <c r="R12" s="913">
        <f t="shared" si="0"/>
        <v>9726</v>
      </c>
      <c r="T12" s="348"/>
    </row>
    <row r="13" spans="1:23" ht="30" customHeight="1" x14ac:dyDescent="0.2">
      <c r="A13" s="330">
        <v>2005</v>
      </c>
      <c r="B13" s="1298">
        <v>1506</v>
      </c>
      <c r="C13" s="1298">
        <v>266</v>
      </c>
      <c r="D13" s="1298">
        <v>142</v>
      </c>
      <c r="E13" s="1298">
        <v>409</v>
      </c>
      <c r="F13" s="1298">
        <v>2323</v>
      </c>
      <c r="G13" s="1298">
        <v>2288</v>
      </c>
      <c r="H13" s="1298">
        <v>4</v>
      </c>
      <c r="I13" s="1298">
        <v>122</v>
      </c>
      <c r="J13" s="1298">
        <v>91</v>
      </c>
      <c r="K13" s="1298">
        <v>43</v>
      </c>
      <c r="L13" s="1298">
        <v>141</v>
      </c>
      <c r="M13" s="1298">
        <v>397</v>
      </c>
      <c r="N13" s="1298">
        <v>2689</v>
      </c>
      <c r="O13" s="1298">
        <v>790</v>
      </c>
      <c r="P13" s="913">
        <v>5802</v>
      </c>
      <c r="Q13" s="913">
        <v>91</v>
      </c>
      <c r="R13" s="913">
        <f t="shared" si="0"/>
        <v>5893</v>
      </c>
      <c r="T13" s="348"/>
    </row>
    <row r="14" spans="1:23" ht="30" customHeight="1" x14ac:dyDescent="0.2">
      <c r="A14" s="330">
        <v>2006</v>
      </c>
      <c r="B14" s="1298">
        <v>1933</v>
      </c>
      <c r="C14" s="1298">
        <v>110</v>
      </c>
      <c r="D14" s="1298">
        <v>68</v>
      </c>
      <c r="E14" s="1298">
        <v>373</v>
      </c>
      <c r="F14" s="1298">
        <v>2484</v>
      </c>
      <c r="G14" s="1298">
        <v>2472</v>
      </c>
      <c r="H14" s="1298">
        <v>37</v>
      </c>
      <c r="I14" s="1298">
        <v>72</v>
      </c>
      <c r="J14" s="1298">
        <v>70</v>
      </c>
      <c r="K14" s="1298">
        <v>43</v>
      </c>
      <c r="L14" s="1298">
        <v>67</v>
      </c>
      <c r="M14" s="1298">
        <v>252</v>
      </c>
      <c r="N14" s="1298">
        <v>2761</v>
      </c>
      <c r="O14" s="1298">
        <v>868</v>
      </c>
      <c r="P14" s="913">
        <v>6113</v>
      </c>
      <c r="Q14" s="913">
        <v>355</v>
      </c>
      <c r="R14" s="913">
        <f t="shared" si="0"/>
        <v>6468</v>
      </c>
      <c r="T14" s="348"/>
    </row>
    <row r="15" spans="1:23" ht="30" customHeight="1" x14ac:dyDescent="0.2">
      <c r="A15" s="330">
        <v>2007</v>
      </c>
      <c r="B15" s="1298">
        <v>1501</v>
      </c>
      <c r="C15" s="1298">
        <v>173</v>
      </c>
      <c r="D15" s="1298">
        <v>93</v>
      </c>
      <c r="E15" s="1298">
        <v>567</v>
      </c>
      <c r="F15" s="1298">
        <v>2334</v>
      </c>
      <c r="G15" s="1298">
        <v>1271</v>
      </c>
      <c r="H15" s="1298">
        <v>8</v>
      </c>
      <c r="I15" s="1298">
        <v>29</v>
      </c>
      <c r="J15" s="1298">
        <v>95</v>
      </c>
      <c r="K15" s="1298">
        <v>31</v>
      </c>
      <c r="L15" s="1298">
        <v>103</v>
      </c>
      <c r="M15" s="1298">
        <v>258</v>
      </c>
      <c r="N15" s="1298">
        <v>1537</v>
      </c>
      <c r="O15" s="1298">
        <v>390</v>
      </c>
      <c r="P15" s="913">
        <v>4261</v>
      </c>
      <c r="Q15" s="913">
        <v>662</v>
      </c>
      <c r="R15" s="913">
        <f t="shared" si="0"/>
        <v>4923</v>
      </c>
      <c r="T15" s="348"/>
    </row>
    <row r="16" spans="1:23" ht="30" customHeight="1" x14ac:dyDescent="0.2">
      <c r="A16" s="330">
        <v>2008</v>
      </c>
      <c r="B16" s="1298">
        <v>2513</v>
      </c>
      <c r="C16" s="1298">
        <v>649</v>
      </c>
      <c r="D16" s="1298">
        <v>216</v>
      </c>
      <c r="E16" s="1298">
        <v>945</v>
      </c>
      <c r="F16" s="1298">
        <v>4323</v>
      </c>
      <c r="G16" s="1298">
        <v>5741</v>
      </c>
      <c r="H16" s="1298">
        <v>22</v>
      </c>
      <c r="I16" s="1298">
        <v>216</v>
      </c>
      <c r="J16" s="1298">
        <v>147</v>
      </c>
      <c r="K16" s="1298">
        <v>56</v>
      </c>
      <c r="L16" s="1298">
        <v>339</v>
      </c>
      <c r="M16" s="1298">
        <v>758</v>
      </c>
      <c r="N16" s="1298">
        <v>6521</v>
      </c>
      <c r="O16" s="1298">
        <v>1175</v>
      </c>
      <c r="P16" s="913">
        <v>12019</v>
      </c>
      <c r="Q16" s="913">
        <v>83</v>
      </c>
      <c r="R16" s="913">
        <f t="shared" si="0"/>
        <v>12102</v>
      </c>
      <c r="T16" s="348"/>
    </row>
    <row r="17" spans="1:26" ht="30" customHeight="1" x14ac:dyDescent="0.2">
      <c r="A17" s="330">
        <v>2009</v>
      </c>
      <c r="B17" s="1298">
        <v>1303</v>
      </c>
      <c r="C17" s="1298">
        <v>258</v>
      </c>
      <c r="D17" s="1298">
        <v>310</v>
      </c>
      <c r="E17" s="1298">
        <v>761</v>
      </c>
      <c r="F17" s="1298">
        <v>2632</v>
      </c>
      <c r="G17" s="1298">
        <v>3925</v>
      </c>
      <c r="H17" s="1298">
        <v>46</v>
      </c>
      <c r="I17" s="1298">
        <v>104</v>
      </c>
      <c r="J17" s="1298">
        <v>65</v>
      </c>
      <c r="K17" s="1298">
        <v>69</v>
      </c>
      <c r="L17" s="1298">
        <v>209</v>
      </c>
      <c r="M17" s="1298">
        <v>447</v>
      </c>
      <c r="N17" s="1298">
        <v>4418</v>
      </c>
      <c r="O17" s="1298">
        <v>1147</v>
      </c>
      <c r="P17" s="913">
        <v>8197</v>
      </c>
      <c r="Q17" s="913">
        <v>56</v>
      </c>
      <c r="R17" s="913">
        <f t="shared" si="0"/>
        <v>8253</v>
      </c>
      <c r="T17" s="348"/>
    </row>
    <row r="18" spans="1:26" ht="30" customHeight="1" x14ac:dyDescent="0.2">
      <c r="A18" s="330">
        <v>2010</v>
      </c>
      <c r="B18" s="1298">
        <v>1790</v>
      </c>
      <c r="C18" s="1298">
        <v>336</v>
      </c>
      <c r="D18" s="1298">
        <v>419</v>
      </c>
      <c r="E18" s="1298">
        <v>1039</v>
      </c>
      <c r="F18" s="1298">
        <v>3584</v>
      </c>
      <c r="G18" s="1298">
        <v>2621</v>
      </c>
      <c r="H18" s="1298">
        <v>51</v>
      </c>
      <c r="I18" s="1298">
        <v>72</v>
      </c>
      <c r="J18" s="1298">
        <v>154</v>
      </c>
      <c r="K18" s="1298">
        <v>26</v>
      </c>
      <c r="L18" s="1298">
        <v>240</v>
      </c>
      <c r="M18" s="1298">
        <v>492</v>
      </c>
      <c r="N18" s="1298">
        <v>3164</v>
      </c>
      <c r="O18" s="1298">
        <v>640</v>
      </c>
      <c r="P18" s="913">
        <v>7388</v>
      </c>
      <c r="Q18" s="913">
        <v>402</v>
      </c>
      <c r="R18" s="913">
        <f t="shared" si="0"/>
        <v>7790</v>
      </c>
      <c r="T18" s="348"/>
    </row>
    <row r="19" spans="1:26" ht="30" customHeight="1" x14ac:dyDescent="0.2">
      <c r="A19" s="330">
        <v>2011</v>
      </c>
      <c r="B19" s="1298">
        <v>1230</v>
      </c>
      <c r="C19" s="1298">
        <v>557</v>
      </c>
      <c r="D19" s="1298">
        <v>443</v>
      </c>
      <c r="E19" s="1298">
        <v>785</v>
      </c>
      <c r="F19" s="1298">
        <v>3015</v>
      </c>
      <c r="G19" s="1298">
        <v>1673</v>
      </c>
      <c r="H19" s="1298">
        <v>22</v>
      </c>
      <c r="I19" s="1298">
        <v>68</v>
      </c>
      <c r="J19" s="1298">
        <v>184</v>
      </c>
      <c r="K19" s="1298">
        <v>40</v>
      </c>
      <c r="L19" s="1298">
        <v>264</v>
      </c>
      <c r="M19" s="1298">
        <v>556</v>
      </c>
      <c r="N19" s="1298">
        <v>2251</v>
      </c>
      <c r="O19" s="1298">
        <v>403</v>
      </c>
      <c r="P19" s="913">
        <v>5669</v>
      </c>
      <c r="Q19" s="913">
        <v>89</v>
      </c>
      <c r="R19" s="913">
        <f t="shared" si="0"/>
        <v>5758</v>
      </c>
      <c r="T19" s="348"/>
    </row>
    <row r="20" spans="1:26" ht="30" customHeight="1" x14ac:dyDescent="0.2">
      <c r="A20" s="330">
        <v>2012</v>
      </c>
      <c r="B20" s="1298">
        <v>707</v>
      </c>
      <c r="C20" s="1298">
        <v>482</v>
      </c>
      <c r="D20" s="1298">
        <v>311</v>
      </c>
      <c r="E20" s="1298">
        <v>1154</v>
      </c>
      <c r="F20" s="1298">
        <v>2654</v>
      </c>
      <c r="G20" s="1298">
        <v>1218</v>
      </c>
      <c r="H20" s="1298">
        <v>36</v>
      </c>
      <c r="I20" s="1298">
        <v>121</v>
      </c>
      <c r="J20" s="1298">
        <v>123</v>
      </c>
      <c r="K20" s="1298">
        <v>43</v>
      </c>
      <c r="L20" s="1298">
        <v>265</v>
      </c>
      <c r="M20" s="1298">
        <v>552</v>
      </c>
      <c r="N20" s="1298">
        <v>1806</v>
      </c>
      <c r="O20" s="1298">
        <v>572</v>
      </c>
      <c r="P20" s="913">
        <v>5032</v>
      </c>
      <c r="Q20" s="913">
        <v>221</v>
      </c>
      <c r="R20" s="913">
        <f t="shared" si="0"/>
        <v>5253</v>
      </c>
      <c r="T20" s="348"/>
    </row>
    <row r="21" spans="1:26" ht="30" customHeight="1" x14ac:dyDescent="0.2">
      <c r="A21" s="330">
        <v>2013</v>
      </c>
      <c r="B21" s="1298">
        <v>850</v>
      </c>
      <c r="C21" s="1298">
        <v>752</v>
      </c>
      <c r="D21" s="1298">
        <v>630</v>
      </c>
      <c r="E21" s="1298">
        <v>1478</v>
      </c>
      <c r="F21" s="1298">
        <v>3710</v>
      </c>
      <c r="G21" s="1298">
        <v>2905</v>
      </c>
      <c r="H21" s="1298">
        <v>25</v>
      </c>
      <c r="I21" s="1298">
        <v>95</v>
      </c>
      <c r="J21" s="1298">
        <v>88</v>
      </c>
      <c r="K21" s="1298">
        <v>55</v>
      </c>
      <c r="L21" s="1298">
        <v>240</v>
      </c>
      <c r="M21" s="1298">
        <v>478</v>
      </c>
      <c r="N21" s="1298">
        <v>3408</v>
      </c>
      <c r="O21" s="1298">
        <v>618</v>
      </c>
      <c r="P21" s="913">
        <v>7736</v>
      </c>
      <c r="Q21" s="913">
        <v>19</v>
      </c>
      <c r="R21" s="913">
        <f t="shared" si="0"/>
        <v>7755</v>
      </c>
      <c r="T21" s="348"/>
    </row>
    <row r="22" spans="1:26" ht="30" customHeight="1" x14ac:dyDescent="0.2">
      <c r="A22" s="1062">
        <v>2014</v>
      </c>
      <c r="B22" s="895">
        <v>2548</v>
      </c>
      <c r="C22" s="895">
        <v>535</v>
      </c>
      <c r="D22" s="895">
        <v>183</v>
      </c>
      <c r="E22" s="895">
        <v>908</v>
      </c>
      <c r="F22" s="895">
        <v>4174</v>
      </c>
      <c r="G22" s="895">
        <v>3587</v>
      </c>
      <c r="H22" s="895">
        <v>52</v>
      </c>
      <c r="I22" s="895">
        <v>349</v>
      </c>
      <c r="J22" s="895">
        <v>83</v>
      </c>
      <c r="K22" s="895">
        <v>102</v>
      </c>
      <c r="L22" s="895">
        <v>255</v>
      </c>
      <c r="M22" s="895">
        <v>789</v>
      </c>
      <c r="N22" s="895">
        <v>4428</v>
      </c>
      <c r="O22" s="895">
        <v>818</v>
      </c>
      <c r="P22" s="895">
        <v>9420</v>
      </c>
      <c r="Q22" s="895">
        <v>201</v>
      </c>
      <c r="R22" s="1025">
        <f t="shared" si="0"/>
        <v>9621</v>
      </c>
      <c r="T22" s="348"/>
    </row>
    <row r="23" spans="1:26" ht="30" customHeight="1" thickBot="1" x14ac:dyDescent="0.25">
      <c r="A23" s="1300">
        <v>2015</v>
      </c>
      <c r="B23" s="1210">
        <v>203</v>
      </c>
      <c r="C23" s="1210">
        <v>53</v>
      </c>
      <c r="D23" s="1210">
        <v>10</v>
      </c>
      <c r="E23" s="1210">
        <v>112</v>
      </c>
      <c r="F23" s="1210">
        <v>378</v>
      </c>
      <c r="G23" s="1210">
        <v>145</v>
      </c>
      <c r="H23" s="1210">
        <v>14</v>
      </c>
      <c r="I23" s="1210">
        <v>17</v>
      </c>
      <c r="J23" s="1210">
        <v>0</v>
      </c>
      <c r="K23" s="1210">
        <v>23</v>
      </c>
      <c r="L23" s="1210">
        <v>15</v>
      </c>
      <c r="M23" s="1210">
        <v>55</v>
      </c>
      <c r="N23" s="1210">
        <v>214</v>
      </c>
      <c r="O23" s="1210">
        <v>75</v>
      </c>
      <c r="P23" s="1210">
        <v>667</v>
      </c>
      <c r="Q23" s="1210">
        <v>0</v>
      </c>
      <c r="R23" s="1210">
        <f t="shared" si="0"/>
        <v>667</v>
      </c>
      <c r="T23" s="348"/>
    </row>
    <row r="24" spans="1:26" ht="37.5" customHeight="1" thickBot="1" x14ac:dyDescent="0.25">
      <c r="A24" s="1301" t="s">
        <v>472</v>
      </c>
      <c r="B24" s="1297">
        <f>SUM(B8:B23)</f>
        <v>24808</v>
      </c>
      <c r="C24" s="1297">
        <f t="shared" ref="C24:R24" si="1">SUM(C8:C23)</f>
        <v>7585</v>
      </c>
      <c r="D24" s="1297">
        <f t="shared" si="1"/>
        <v>5095</v>
      </c>
      <c r="E24" s="1297">
        <f t="shared" si="1"/>
        <v>12882</v>
      </c>
      <c r="F24" s="1297">
        <f t="shared" si="1"/>
        <v>50370</v>
      </c>
      <c r="G24" s="1297">
        <f t="shared" si="1"/>
        <v>37746</v>
      </c>
      <c r="H24" s="1297">
        <f t="shared" si="1"/>
        <v>644</v>
      </c>
      <c r="I24" s="1297">
        <f t="shared" si="1"/>
        <v>3475</v>
      </c>
      <c r="J24" s="1297">
        <f t="shared" si="1"/>
        <v>2096</v>
      </c>
      <c r="K24" s="1297">
        <f t="shared" si="1"/>
        <v>1452</v>
      </c>
      <c r="L24" s="1297">
        <f t="shared" si="1"/>
        <v>3877</v>
      </c>
      <c r="M24" s="1297">
        <f t="shared" si="1"/>
        <v>10900</v>
      </c>
      <c r="N24" s="1297">
        <f t="shared" si="1"/>
        <v>49290</v>
      </c>
      <c r="O24" s="1297">
        <f t="shared" si="1"/>
        <v>12224</v>
      </c>
      <c r="P24" s="1297">
        <f t="shared" si="1"/>
        <v>111884</v>
      </c>
      <c r="Q24" s="1297">
        <f t="shared" si="1"/>
        <v>3008</v>
      </c>
      <c r="R24" s="1297">
        <f t="shared" si="1"/>
        <v>114892</v>
      </c>
    </row>
    <row r="25" spans="1:26" ht="15" customHeight="1" x14ac:dyDescent="0.2">
      <c r="E25" s="17"/>
    </row>
    <row r="26" spans="1:26" ht="42.75" customHeight="1" x14ac:dyDescent="0.2">
      <c r="A26" s="320" t="s">
        <v>651</v>
      </c>
      <c r="B26" s="366"/>
      <c r="C26" s="366"/>
      <c r="D26" s="366"/>
      <c r="E26" s="366"/>
      <c r="F26" s="366"/>
      <c r="G26" s="366"/>
      <c r="O26" s="1598" t="s">
        <v>751</v>
      </c>
      <c r="P26" s="1598"/>
      <c r="Q26" s="1598"/>
      <c r="R26" s="1598"/>
      <c r="Z26" t="s">
        <v>107</v>
      </c>
    </row>
    <row r="27" spans="1:26" ht="34.15" customHeight="1" x14ac:dyDescent="0.2">
      <c r="A27" s="1469" t="s">
        <v>902</v>
      </c>
      <c r="B27" s="1469"/>
      <c r="C27" s="1469"/>
      <c r="D27" s="1469"/>
      <c r="E27" s="1469"/>
      <c r="F27" s="1469"/>
      <c r="G27" s="1469"/>
      <c r="H27" s="1469"/>
      <c r="I27" s="1469"/>
      <c r="J27" s="1469"/>
      <c r="K27" s="1469"/>
      <c r="L27" s="1469"/>
      <c r="M27" s="1469"/>
      <c r="N27" s="1469"/>
      <c r="O27" s="1469"/>
      <c r="P27" s="1469"/>
      <c r="Q27" s="1469"/>
      <c r="R27" s="1469"/>
    </row>
    <row r="28" spans="1:26" ht="34.15" customHeight="1" x14ac:dyDescent="0.2">
      <c r="A28" s="1596" t="s">
        <v>1004</v>
      </c>
      <c r="B28" s="1596"/>
      <c r="C28" s="1596"/>
      <c r="D28" s="1596"/>
      <c r="E28" s="1596"/>
      <c r="F28" s="1596"/>
      <c r="G28" s="1596"/>
      <c r="H28" s="1596"/>
      <c r="I28" s="1596"/>
      <c r="J28" s="1596"/>
      <c r="K28" s="1596"/>
      <c r="L28" s="1596"/>
      <c r="M28" s="1596"/>
      <c r="N28" s="1596"/>
      <c r="O28" s="1596"/>
      <c r="P28" s="1596"/>
      <c r="Q28" s="1596"/>
      <c r="R28" s="1596"/>
    </row>
    <row r="30" spans="1:26" ht="34.15" customHeight="1" x14ac:dyDescent="0.2">
      <c r="A30" s="322"/>
      <c r="B30" s="322"/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P30" s="806"/>
      <c r="Q30" s="801"/>
      <c r="R30" s="322"/>
    </row>
    <row r="41" spans="1:1" ht="34.15" customHeight="1" x14ac:dyDescent="0.2">
      <c r="A41" s="815"/>
    </row>
    <row r="42" spans="1:1" ht="34.15" customHeight="1" x14ac:dyDescent="0.2">
      <c r="A42" s="815"/>
    </row>
    <row r="43" spans="1:1" ht="34.15" customHeight="1" x14ac:dyDescent="0.2">
      <c r="A43" s="815"/>
    </row>
    <row r="44" spans="1:1" ht="34.15" customHeight="1" x14ac:dyDescent="0.2">
      <c r="A44" s="815"/>
    </row>
    <row r="45" spans="1:1" ht="34.15" customHeight="1" x14ac:dyDescent="0.2">
      <c r="A45" s="815"/>
    </row>
    <row r="46" spans="1:1" ht="34.15" customHeight="1" x14ac:dyDescent="0.2">
      <c r="A46" s="815"/>
    </row>
    <row r="47" spans="1:1" ht="34.15" customHeight="1" x14ac:dyDescent="0.2">
      <c r="A47" s="815"/>
    </row>
    <row r="48" spans="1:1" ht="34.15" customHeight="1" x14ac:dyDescent="0.2">
      <c r="A48" s="815"/>
    </row>
    <row r="49" spans="1:1" ht="34.15" customHeight="1" x14ac:dyDescent="0.2">
      <c r="A49" s="815"/>
    </row>
    <row r="50" spans="1:1" ht="34.15" customHeight="1" x14ac:dyDescent="0.2">
      <c r="A50" s="815"/>
    </row>
    <row r="51" spans="1:1" ht="34.15" customHeight="1" x14ac:dyDescent="0.2">
      <c r="A51" s="815"/>
    </row>
    <row r="52" spans="1:1" ht="34.15" customHeight="1" x14ac:dyDescent="0.2">
      <c r="A52" s="815"/>
    </row>
    <row r="53" spans="1:1" ht="34.15" customHeight="1" x14ac:dyDescent="0.2">
      <c r="A53" s="815"/>
    </row>
    <row r="54" spans="1:1" ht="34.15" customHeight="1" x14ac:dyDescent="0.2">
      <c r="A54" s="815"/>
    </row>
    <row r="55" spans="1:1" ht="34.15" customHeight="1" x14ac:dyDescent="0.2">
      <c r="A55" s="815"/>
    </row>
    <row r="56" spans="1:1" ht="34.15" customHeight="1" x14ac:dyDescent="0.2">
      <c r="A56" s="815"/>
    </row>
    <row r="57" spans="1:1" ht="34.15" customHeight="1" x14ac:dyDescent="0.2">
      <c r="A57" s="815"/>
    </row>
    <row r="58" spans="1:1" ht="34.15" customHeight="1" x14ac:dyDescent="0.2">
      <c r="A58" s="815"/>
    </row>
    <row r="59" spans="1:1" ht="34.15" customHeight="1" x14ac:dyDescent="0.2">
      <c r="A59" s="815"/>
    </row>
  </sheetData>
  <mergeCells count="24">
    <mergeCell ref="A28:R28"/>
    <mergeCell ref="A1:B1"/>
    <mergeCell ref="G4:M4"/>
    <mergeCell ref="F5:F6"/>
    <mergeCell ref="I5:L5"/>
    <mergeCell ref="A4:A6"/>
    <mergeCell ref="O26:R26"/>
    <mergeCell ref="C5:C6"/>
    <mergeCell ref="M5:M6"/>
    <mergeCell ref="B5:B6"/>
    <mergeCell ref="D5:D6"/>
    <mergeCell ref="E5:E6"/>
    <mergeCell ref="G5:G6"/>
    <mergeCell ref="O1:V1"/>
    <mergeCell ref="A2:V2"/>
    <mergeCell ref="A3:V3"/>
    <mergeCell ref="A27:R27"/>
    <mergeCell ref="H5:H6"/>
    <mergeCell ref="N4:N6"/>
    <mergeCell ref="O4:O6"/>
    <mergeCell ref="R4:R6"/>
    <mergeCell ref="B4:F4"/>
    <mergeCell ref="Q4:Q6"/>
    <mergeCell ref="P4:P6"/>
  </mergeCells>
  <printOptions horizontalCentered="1" verticalCentered="1"/>
  <pageMargins left="0.2" right="0.2" top="0.35" bottom="0.28000000000000003" header="0.18" footer="0.24"/>
  <pageSetup paperSize="9" scale="60" orientation="portrait" r:id="rId1"/>
  <headerFooter>
    <oddFooter>&amp;C&amp;14 17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0"/>
  <sheetViews>
    <sheetView rightToLeft="1" view="pageBreakPreview" zoomScale="60" workbookViewId="0">
      <selection activeCell="L25" sqref="L25"/>
    </sheetView>
  </sheetViews>
  <sheetFormatPr defaultRowHeight="14.25" x14ac:dyDescent="0.2"/>
  <cols>
    <col min="1" max="1" width="11.375" customWidth="1"/>
    <col min="2" max="2" width="9.125" customWidth="1"/>
    <col min="3" max="3" width="13.625" customWidth="1"/>
    <col min="4" max="4" width="17.875" customWidth="1"/>
    <col min="5" max="5" width="19" customWidth="1"/>
    <col min="6" max="6" width="16.375" customWidth="1"/>
    <col min="7" max="7" width="16.75" customWidth="1"/>
    <col min="8" max="8" width="16.875" customWidth="1"/>
    <col min="10" max="10" width="12.125" customWidth="1"/>
  </cols>
  <sheetData>
    <row r="1" spans="1:12" ht="30.75" customHeight="1" x14ac:dyDescent="0.2">
      <c r="A1" s="1570" t="s">
        <v>869</v>
      </c>
      <c r="B1" s="1570"/>
      <c r="C1" s="371"/>
      <c r="D1" s="371"/>
      <c r="E1" s="371"/>
      <c r="F1" s="371"/>
      <c r="G1" s="371"/>
      <c r="I1" s="1580" t="s">
        <v>870</v>
      </c>
      <c r="J1" s="1580"/>
      <c r="L1" s="819"/>
    </row>
    <row r="2" spans="1:12" ht="40.5" customHeight="1" x14ac:dyDescent="0.2">
      <c r="A2" s="1570" t="s">
        <v>903</v>
      </c>
      <c r="B2" s="1570"/>
      <c r="C2" s="1570"/>
      <c r="D2" s="1570"/>
      <c r="E2" s="1570"/>
      <c r="F2" s="1570"/>
      <c r="G2" s="1570"/>
      <c r="H2" s="1570"/>
      <c r="I2" s="1570"/>
      <c r="J2" s="1570"/>
      <c r="L2" s="819"/>
    </row>
    <row r="3" spans="1:12" ht="46.5" customHeight="1" thickBot="1" x14ac:dyDescent="0.25">
      <c r="A3" s="1636" t="s">
        <v>808</v>
      </c>
      <c r="B3" s="1636"/>
      <c r="C3" s="1636"/>
      <c r="D3" s="1636"/>
      <c r="E3" s="1636"/>
      <c r="F3" s="1636"/>
      <c r="G3" s="1636"/>
      <c r="H3" s="1636"/>
      <c r="I3" s="1636"/>
      <c r="J3" s="1636"/>
      <c r="L3" s="819"/>
    </row>
    <row r="4" spans="1:12" ht="36" customHeight="1" thickBot="1" x14ac:dyDescent="0.25">
      <c r="A4" s="1557" t="s">
        <v>61</v>
      </c>
      <c r="B4" s="1649"/>
      <c r="C4" s="1650"/>
      <c r="D4" s="1499" t="s">
        <v>474</v>
      </c>
      <c r="E4" s="1500"/>
      <c r="F4" s="1500"/>
      <c r="G4" s="1500"/>
      <c r="H4" s="1643" t="s">
        <v>473</v>
      </c>
      <c r="I4" s="1644"/>
      <c r="J4" s="1644"/>
    </row>
    <row r="5" spans="1:12" ht="33" customHeight="1" thickBot="1" x14ac:dyDescent="0.25">
      <c r="A5" s="1651"/>
      <c r="B5" s="1651"/>
      <c r="C5" s="1652"/>
      <c r="D5" s="1333" t="s">
        <v>475</v>
      </c>
      <c r="E5" s="1310" t="s">
        <v>476</v>
      </c>
      <c r="F5" s="1310" t="s">
        <v>477</v>
      </c>
      <c r="G5" s="1311" t="s">
        <v>478</v>
      </c>
      <c r="H5" s="1645"/>
      <c r="I5" s="1646"/>
      <c r="J5" s="1646"/>
    </row>
    <row r="6" spans="1:12" ht="30" customHeight="1" x14ac:dyDescent="0.2">
      <c r="A6" s="1611" t="s">
        <v>1</v>
      </c>
      <c r="B6" s="1612"/>
      <c r="C6" s="323" t="s">
        <v>200</v>
      </c>
      <c r="D6" s="895">
        <v>24398</v>
      </c>
      <c r="E6" s="895">
        <v>408</v>
      </c>
      <c r="F6" s="895">
        <v>2</v>
      </c>
      <c r="G6" s="1302">
        <f>SUM(D6:F6)</f>
        <v>24808</v>
      </c>
      <c r="H6" s="1015" t="s">
        <v>407</v>
      </c>
      <c r="I6" s="1619" t="s">
        <v>479</v>
      </c>
      <c r="J6" s="1620"/>
    </row>
    <row r="7" spans="1:12" ht="30" customHeight="1" x14ac:dyDescent="0.2">
      <c r="A7" s="1613"/>
      <c r="B7" s="1614"/>
      <c r="C7" s="1016" t="s">
        <v>199</v>
      </c>
      <c r="D7" s="1298">
        <v>7346</v>
      </c>
      <c r="E7" s="1298">
        <v>228</v>
      </c>
      <c r="F7" s="1298">
        <v>11</v>
      </c>
      <c r="G7" s="1024">
        <f t="shared" ref="G7:G9" si="0">SUM(D7:F7)</f>
        <v>7585</v>
      </c>
      <c r="H7" s="1091" t="s">
        <v>408</v>
      </c>
      <c r="I7" s="1621"/>
      <c r="J7" s="1622"/>
    </row>
    <row r="8" spans="1:12" ht="30" customHeight="1" x14ac:dyDescent="0.2">
      <c r="A8" s="1613"/>
      <c r="B8" s="1614"/>
      <c r="C8" s="1016" t="s">
        <v>18</v>
      </c>
      <c r="D8" s="1298">
        <v>4917</v>
      </c>
      <c r="E8" s="1298">
        <v>178</v>
      </c>
      <c r="F8" s="1298">
        <v>0</v>
      </c>
      <c r="G8" s="1024">
        <f t="shared" si="0"/>
        <v>5095</v>
      </c>
      <c r="H8" s="1091" t="s">
        <v>409</v>
      </c>
      <c r="I8" s="1621"/>
      <c r="J8" s="1622"/>
    </row>
    <row r="9" spans="1:12" ht="30" customHeight="1" x14ac:dyDescent="0.2">
      <c r="A9" s="1615"/>
      <c r="B9" s="1616"/>
      <c r="C9" s="1092" t="s">
        <v>19</v>
      </c>
      <c r="D9" s="1303">
        <v>5660</v>
      </c>
      <c r="E9" s="1303">
        <v>7200</v>
      </c>
      <c r="F9" s="1303">
        <v>22</v>
      </c>
      <c r="G9" s="895">
        <f t="shared" si="0"/>
        <v>12882</v>
      </c>
      <c r="H9" s="1093" t="s">
        <v>391</v>
      </c>
      <c r="I9" s="1623"/>
      <c r="J9" s="1624"/>
    </row>
    <row r="10" spans="1:12" ht="30" customHeight="1" x14ac:dyDescent="0.2">
      <c r="A10" s="1641" t="s">
        <v>4</v>
      </c>
      <c r="B10" s="1647"/>
      <c r="C10" s="1648"/>
      <c r="D10" s="1024">
        <f>SUM(D6:D9)</f>
        <v>42321</v>
      </c>
      <c r="E10" s="1024">
        <f t="shared" ref="E10:G10" si="1">SUM(E6:E9)</f>
        <v>8014</v>
      </c>
      <c r="F10" s="1024">
        <f t="shared" si="1"/>
        <v>35</v>
      </c>
      <c r="G10" s="1024">
        <f t="shared" si="1"/>
        <v>50370</v>
      </c>
      <c r="H10" s="1617" t="s">
        <v>395</v>
      </c>
      <c r="I10" s="1618"/>
      <c r="J10" s="1604"/>
    </row>
    <row r="11" spans="1:12" ht="30" customHeight="1" x14ac:dyDescent="0.2">
      <c r="A11" s="1637" t="s">
        <v>5</v>
      </c>
      <c r="B11" s="1638" t="s">
        <v>62</v>
      </c>
      <c r="C11" s="1638"/>
      <c r="D11" s="1274">
        <v>33045</v>
      </c>
      <c r="E11" s="1274">
        <v>4663</v>
      </c>
      <c r="F11" s="1274">
        <v>38</v>
      </c>
      <c r="G11" s="1274">
        <f>SUM(D11:F11)</f>
        <v>37746</v>
      </c>
      <c r="H11" s="1631" t="s">
        <v>396</v>
      </c>
      <c r="I11" s="1631"/>
      <c r="J11" s="1625" t="s">
        <v>568</v>
      </c>
    </row>
    <row r="12" spans="1:12" ht="30" customHeight="1" x14ac:dyDescent="0.2">
      <c r="A12" s="1637"/>
      <c r="B12" s="1639" t="s">
        <v>21</v>
      </c>
      <c r="C12" s="1639"/>
      <c r="D12" s="1298">
        <v>401</v>
      </c>
      <c r="E12" s="1298">
        <v>230</v>
      </c>
      <c r="F12" s="1298">
        <v>13</v>
      </c>
      <c r="G12" s="1274">
        <f>SUM(D12:F12)</f>
        <v>644</v>
      </c>
      <c r="H12" s="1632" t="s">
        <v>397</v>
      </c>
      <c r="I12" s="1633"/>
      <c r="J12" s="1626"/>
      <c r="L12" s="819"/>
    </row>
    <row r="13" spans="1:12" ht="30" customHeight="1" x14ac:dyDescent="0.2">
      <c r="A13" s="1637"/>
      <c r="B13" s="1640" t="s">
        <v>63</v>
      </c>
      <c r="C13" s="1016" t="s">
        <v>64</v>
      </c>
      <c r="D13" s="1298">
        <v>60</v>
      </c>
      <c r="E13" s="1298">
        <v>3414</v>
      </c>
      <c r="F13" s="1298">
        <v>1</v>
      </c>
      <c r="G13" s="1298">
        <f>SUM(D13:F13)</f>
        <v>3475</v>
      </c>
      <c r="H13" s="1009" t="s">
        <v>399</v>
      </c>
      <c r="I13" s="1628" t="s">
        <v>480</v>
      </c>
      <c r="J13" s="1626"/>
      <c r="L13" s="819"/>
    </row>
    <row r="14" spans="1:12" ht="30" customHeight="1" x14ac:dyDescent="0.2">
      <c r="A14" s="1637"/>
      <c r="B14" s="1640"/>
      <c r="C14" s="1016" t="s">
        <v>65</v>
      </c>
      <c r="D14" s="1298">
        <v>11</v>
      </c>
      <c r="E14" s="1298">
        <v>2079</v>
      </c>
      <c r="F14" s="1298">
        <v>6</v>
      </c>
      <c r="G14" s="1298">
        <f t="shared" ref="G14:G16" si="2">SUM(D14:F14)</f>
        <v>2096</v>
      </c>
      <c r="H14" s="1094" t="s">
        <v>400</v>
      </c>
      <c r="I14" s="1629"/>
      <c r="J14" s="1626"/>
      <c r="L14" s="819"/>
    </row>
    <row r="15" spans="1:12" ht="30" customHeight="1" x14ac:dyDescent="0.2">
      <c r="A15" s="1637"/>
      <c r="B15" s="1640"/>
      <c r="C15" s="1016" t="s">
        <v>299</v>
      </c>
      <c r="D15" s="1298">
        <v>35</v>
      </c>
      <c r="E15" s="1298">
        <v>1415</v>
      </c>
      <c r="F15" s="1298">
        <v>2</v>
      </c>
      <c r="G15" s="1298">
        <f t="shared" si="2"/>
        <v>1452</v>
      </c>
      <c r="H15" s="1095" t="s">
        <v>412</v>
      </c>
      <c r="I15" s="1629"/>
      <c r="J15" s="1626"/>
      <c r="L15" s="819"/>
    </row>
    <row r="16" spans="1:12" ht="30" customHeight="1" x14ac:dyDescent="0.2">
      <c r="A16" s="1637"/>
      <c r="B16" s="1640"/>
      <c r="C16" s="1016" t="s">
        <v>298</v>
      </c>
      <c r="D16" s="1298">
        <v>37</v>
      </c>
      <c r="E16" s="1298">
        <v>3823</v>
      </c>
      <c r="F16" s="1298">
        <v>17</v>
      </c>
      <c r="G16" s="1298">
        <f t="shared" si="2"/>
        <v>3877</v>
      </c>
      <c r="H16" s="1096" t="s">
        <v>440</v>
      </c>
      <c r="I16" s="1630"/>
      <c r="J16" s="1626"/>
      <c r="L16" s="819"/>
    </row>
    <row r="17" spans="1:18" ht="30" customHeight="1" x14ac:dyDescent="0.2">
      <c r="A17" s="1637"/>
      <c r="B17" s="1641" t="s">
        <v>66</v>
      </c>
      <c r="C17" s="1641"/>
      <c r="D17" s="1025">
        <f>SUM(D13:D16)</f>
        <v>143</v>
      </c>
      <c r="E17" s="1025">
        <f t="shared" ref="E17:G17" si="3">SUM(E13:E16)</f>
        <v>10731</v>
      </c>
      <c r="F17" s="1025">
        <f t="shared" si="3"/>
        <v>26</v>
      </c>
      <c r="G17" s="1025">
        <f t="shared" si="3"/>
        <v>10900</v>
      </c>
      <c r="H17" s="1604" t="s">
        <v>481</v>
      </c>
      <c r="I17" s="1634"/>
      <c r="J17" s="1627"/>
      <c r="L17" s="819"/>
    </row>
    <row r="18" spans="1:18" ht="37.5" customHeight="1" x14ac:dyDescent="0.2">
      <c r="A18" s="1641" t="s">
        <v>67</v>
      </c>
      <c r="B18" s="1642"/>
      <c r="C18" s="1642"/>
      <c r="D18" s="1025">
        <f>D17+D12+D11</f>
        <v>33589</v>
      </c>
      <c r="E18" s="1025">
        <f t="shared" ref="E18:F18" si="4">E17+E12+E11</f>
        <v>15624</v>
      </c>
      <c r="F18" s="1025">
        <f t="shared" si="4"/>
        <v>77</v>
      </c>
      <c r="G18" s="1025">
        <f>G17+G12+G11</f>
        <v>49290</v>
      </c>
      <c r="H18" s="1603" t="s">
        <v>482</v>
      </c>
      <c r="I18" s="1603"/>
      <c r="J18" s="1604"/>
      <c r="L18" s="819"/>
    </row>
    <row r="19" spans="1:18" ht="42.75" customHeight="1" x14ac:dyDescent="0.2">
      <c r="A19" s="1610" t="s">
        <v>68</v>
      </c>
      <c r="B19" s="1610"/>
      <c r="C19" s="1610"/>
      <c r="D19" s="1337">
        <v>1394</v>
      </c>
      <c r="E19" s="1337">
        <v>10339</v>
      </c>
      <c r="F19" s="1337">
        <v>491</v>
      </c>
      <c r="G19" s="1337">
        <f>SUM(D19:F19)</f>
        <v>12224</v>
      </c>
      <c r="H19" s="1605" t="s">
        <v>403</v>
      </c>
      <c r="I19" s="1605"/>
      <c r="J19" s="1605"/>
      <c r="L19" s="819"/>
    </row>
    <row r="20" spans="1:18" ht="42.75" customHeight="1" x14ac:dyDescent="0.2">
      <c r="A20" s="1610" t="s">
        <v>901</v>
      </c>
      <c r="B20" s="1610"/>
      <c r="C20" s="1610"/>
      <c r="D20" s="1337">
        <v>77304</v>
      </c>
      <c r="E20" s="1337">
        <v>33977</v>
      </c>
      <c r="F20" s="1337">
        <v>603</v>
      </c>
      <c r="G20" s="1337">
        <f>SUM(D20:F20)</f>
        <v>111884</v>
      </c>
      <c r="H20" s="1605" t="s">
        <v>395</v>
      </c>
      <c r="I20" s="1605"/>
      <c r="J20" s="1605"/>
      <c r="L20" s="819"/>
    </row>
    <row r="21" spans="1:18" ht="42.75" customHeight="1" thickBot="1" x14ac:dyDescent="0.25">
      <c r="A21" s="1608" t="s">
        <v>820</v>
      </c>
      <c r="B21" s="1608"/>
      <c r="C21" s="1608"/>
      <c r="D21" s="1336">
        <v>2905</v>
      </c>
      <c r="E21" s="1336">
        <v>103</v>
      </c>
      <c r="F21" s="1336">
        <v>0</v>
      </c>
      <c r="G21" s="1336">
        <f>SUM(D21:F21)</f>
        <v>3008</v>
      </c>
      <c r="H21" s="1609" t="s">
        <v>821</v>
      </c>
      <c r="I21" s="1609"/>
      <c r="J21" s="1609"/>
      <c r="L21" s="819"/>
    </row>
    <row r="22" spans="1:18" ht="38.25" customHeight="1" thickBot="1" x14ac:dyDescent="0.25">
      <c r="A22" s="1607" t="s">
        <v>17</v>
      </c>
      <c r="B22" s="1607"/>
      <c r="C22" s="1607"/>
      <c r="D22" s="1304">
        <f>D21+D20</f>
        <v>80209</v>
      </c>
      <c r="E22" s="1304">
        <f t="shared" ref="E22:G22" si="5">E21+E20</f>
        <v>34080</v>
      </c>
      <c r="F22" s="1304">
        <f t="shared" si="5"/>
        <v>603</v>
      </c>
      <c r="G22" s="1304">
        <f t="shared" si="5"/>
        <v>114892</v>
      </c>
      <c r="H22" s="1606" t="s">
        <v>414</v>
      </c>
      <c r="I22" s="1606"/>
      <c r="J22" s="1606"/>
      <c r="L22" s="819"/>
    </row>
    <row r="23" spans="1:18" x14ac:dyDescent="0.2">
      <c r="L23" s="819"/>
    </row>
    <row r="24" spans="1:18" x14ac:dyDescent="0.2">
      <c r="R24" s="819"/>
    </row>
    <row r="25" spans="1:18" ht="30.75" customHeight="1" x14ac:dyDescent="0.2">
      <c r="R25" s="819"/>
    </row>
    <row r="26" spans="1:18" ht="18.75" x14ac:dyDescent="0.2">
      <c r="A26" s="1600" t="s">
        <v>741</v>
      </c>
      <c r="B26" s="1600"/>
      <c r="I26" s="1601" t="s">
        <v>742</v>
      </c>
      <c r="J26" s="1601"/>
      <c r="R26" s="819"/>
    </row>
    <row r="27" spans="1:18" x14ac:dyDescent="0.2">
      <c r="R27" s="819"/>
    </row>
    <row r="28" spans="1:18" ht="18" x14ac:dyDescent="0.25">
      <c r="A28" s="1602" t="s">
        <v>993</v>
      </c>
      <c r="B28" s="1602"/>
      <c r="C28" s="1602"/>
      <c r="D28" s="1602"/>
      <c r="E28" s="1602"/>
      <c r="F28" s="1602"/>
      <c r="G28" s="1602"/>
      <c r="H28" s="1602"/>
      <c r="I28" s="1602"/>
      <c r="J28" s="1602"/>
      <c r="R28" s="819"/>
    </row>
    <row r="29" spans="1:18" ht="12.75" customHeight="1" x14ac:dyDescent="0.2">
      <c r="R29" s="819"/>
    </row>
    <row r="30" spans="1:18" ht="35.25" customHeight="1" x14ac:dyDescent="0.3">
      <c r="A30" s="1635" t="s">
        <v>994</v>
      </c>
      <c r="B30" s="1635"/>
      <c r="C30" s="1635"/>
      <c r="D30" s="1635"/>
      <c r="E30" s="1635"/>
      <c r="F30" s="1635"/>
      <c r="G30" s="1635"/>
      <c r="H30" s="1635"/>
      <c r="I30" s="1635"/>
      <c r="J30" s="1635"/>
      <c r="R30" s="819"/>
    </row>
  </sheetData>
  <mergeCells count="35">
    <mergeCell ref="A30:J30"/>
    <mergeCell ref="D4:G4"/>
    <mergeCell ref="A3:J3"/>
    <mergeCell ref="A2:J2"/>
    <mergeCell ref="A1:B1"/>
    <mergeCell ref="I1:J1"/>
    <mergeCell ref="A19:C19"/>
    <mergeCell ref="A11:A17"/>
    <mergeCell ref="B11:C11"/>
    <mergeCell ref="B12:C12"/>
    <mergeCell ref="B13:B16"/>
    <mergeCell ref="B17:C17"/>
    <mergeCell ref="A18:C18"/>
    <mergeCell ref="H4:J5"/>
    <mergeCell ref="A10:C10"/>
    <mergeCell ref="A4:C5"/>
    <mergeCell ref="A6:B9"/>
    <mergeCell ref="H10:J10"/>
    <mergeCell ref="I6:J9"/>
    <mergeCell ref="J11:J17"/>
    <mergeCell ref="I13:I16"/>
    <mergeCell ref="H11:I11"/>
    <mergeCell ref="H12:I12"/>
    <mergeCell ref="H17:I17"/>
    <mergeCell ref="A26:B26"/>
    <mergeCell ref="I26:J26"/>
    <mergeCell ref="A28:J28"/>
    <mergeCell ref="H18:J18"/>
    <mergeCell ref="H19:J19"/>
    <mergeCell ref="H22:J22"/>
    <mergeCell ref="A22:C22"/>
    <mergeCell ref="A21:C21"/>
    <mergeCell ref="H21:J21"/>
    <mergeCell ref="A20:C20"/>
    <mergeCell ref="H20:J20"/>
  </mergeCells>
  <printOptions horizontalCentered="1" verticalCentered="1"/>
  <pageMargins left="0.39" right="0.28000000000000003" top="0.61" bottom="0.74803149606299202" header="0.4" footer="0.43"/>
  <pageSetup paperSize="9" scale="60" orientation="portrait" r:id="rId1"/>
  <headerFooter>
    <oddFooter>&amp;C&amp;14 18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40"/>
  <sheetViews>
    <sheetView rightToLeft="1" view="pageBreakPreview" topLeftCell="A19" zoomScale="70" zoomScaleNormal="70" zoomScaleSheetLayoutView="70" workbookViewId="0">
      <selection sqref="A1:I32"/>
    </sheetView>
  </sheetViews>
  <sheetFormatPr defaultRowHeight="14.25" x14ac:dyDescent="0.2"/>
  <cols>
    <col min="1" max="1" width="42.375" customWidth="1"/>
    <col min="2" max="2" width="25.875" customWidth="1"/>
    <col min="3" max="3" width="27.375" customWidth="1"/>
    <col min="4" max="4" width="25" customWidth="1"/>
    <col min="5" max="5" width="25.25" customWidth="1"/>
    <col min="6" max="6" width="26.375" customWidth="1"/>
    <col min="7" max="7" width="24.875" customWidth="1"/>
    <col min="8" max="8" width="18.25" customWidth="1"/>
    <col min="9" max="9" width="23.625" customWidth="1"/>
    <col min="11" max="11" width="11.375" bestFit="1" customWidth="1"/>
    <col min="12" max="14" width="9.375" bestFit="1" customWidth="1"/>
    <col min="15" max="15" width="11.375" bestFit="1" customWidth="1"/>
  </cols>
  <sheetData>
    <row r="1" spans="1:15" ht="34.5" customHeight="1" x14ac:dyDescent="0.35">
      <c r="A1" s="1664" t="s">
        <v>69</v>
      </c>
      <c r="B1" s="1664"/>
      <c r="C1" s="1664"/>
      <c r="D1" s="1664"/>
      <c r="E1" s="1664"/>
      <c r="F1" s="1664"/>
      <c r="G1" s="1664"/>
      <c r="H1" s="1664"/>
      <c r="I1" s="1664"/>
      <c r="J1" s="103"/>
      <c r="K1" s="23"/>
      <c r="L1" s="23"/>
      <c r="M1" s="23"/>
      <c r="N1" s="23"/>
      <c r="O1" s="23"/>
    </row>
    <row r="2" spans="1:15" ht="47.25" customHeight="1" thickBot="1" x14ac:dyDescent="0.4">
      <c r="A2" s="1665" t="s">
        <v>211</v>
      </c>
      <c r="B2" s="1665"/>
      <c r="C2" s="1665"/>
      <c r="D2" s="1665"/>
      <c r="E2" s="1665"/>
      <c r="F2" s="1665"/>
      <c r="G2" s="1665"/>
      <c r="H2" s="1665"/>
      <c r="I2" s="1665"/>
      <c r="J2" s="103"/>
      <c r="K2" s="23"/>
      <c r="L2" s="23"/>
      <c r="M2" s="23"/>
      <c r="N2" s="23"/>
      <c r="O2" s="23"/>
    </row>
    <row r="3" spans="1:15" ht="45.75" customHeight="1" x14ac:dyDescent="0.35">
      <c r="A3" s="1655" t="s">
        <v>154</v>
      </c>
      <c r="B3" s="190" t="s">
        <v>200</v>
      </c>
      <c r="C3" s="190" t="s">
        <v>199</v>
      </c>
      <c r="D3" s="199" t="s">
        <v>18</v>
      </c>
      <c r="E3" s="1658" t="s">
        <v>70</v>
      </c>
      <c r="F3" s="1659"/>
      <c r="G3" s="1659"/>
      <c r="H3" s="1660"/>
      <c r="I3" s="1653" t="s">
        <v>17</v>
      </c>
      <c r="J3" s="103"/>
      <c r="K3" s="23"/>
      <c r="L3" s="23"/>
      <c r="M3" s="23"/>
      <c r="N3" s="23"/>
      <c r="O3" s="23"/>
    </row>
    <row r="4" spans="1:15" ht="84" customHeight="1" x14ac:dyDescent="0.35">
      <c r="A4" s="1656"/>
      <c r="B4" s="200" t="s">
        <v>210</v>
      </c>
      <c r="C4" s="201" t="s">
        <v>210</v>
      </c>
      <c r="D4" s="202" t="s">
        <v>210</v>
      </c>
      <c r="E4" s="1661" t="s">
        <v>210</v>
      </c>
      <c r="F4" s="1662"/>
      <c r="G4" s="1662"/>
      <c r="H4" s="1663"/>
      <c r="I4" s="1653"/>
      <c r="J4" s="23"/>
      <c r="K4" s="23"/>
    </row>
    <row r="5" spans="1:15" ht="45" customHeight="1" thickBot="1" x14ac:dyDescent="0.4">
      <c r="A5" s="1657"/>
      <c r="B5" s="203" t="s">
        <v>204</v>
      </c>
      <c r="C5" s="203" t="s">
        <v>205</v>
      </c>
      <c r="D5" s="204" t="s">
        <v>206</v>
      </c>
      <c r="E5" s="205" t="s">
        <v>207</v>
      </c>
      <c r="F5" s="206" t="s">
        <v>208</v>
      </c>
      <c r="G5" s="206" t="s">
        <v>209</v>
      </c>
      <c r="H5" s="207" t="s">
        <v>0</v>
      </c>
      <c r="I5" s="1654"/>
      <c r="J5" s="23"/>
      <c r="K5" s="23"/>
    </row>
    <row r="6" spans="1:15" ht="50.1" customHeight="1" x14ac:dyDescent="0.35">
      <c r="A6" s="208" t="s">
        <v>71</v>
      </c>
      <c r="B6" s="191">
        <v>208</v>
      </c>
      <c r="C6" s="191">
        <v>27</v>
      </c>
      <c r="D6" s="191">
        <v>98</v>
      </c>
      <c r="E6" s="191">
        <v>37</v>
      </c>
      <c r="F6" s="191">
        <v>23</v>
      </c>
      <c r="G6" s="191">
        <v>0</v>
      </c>
      <c r="H6" s="191"/>
      <c r="I6" s="191">
        <f>SUM(B6:G6)</f>
        <v>393</v>
      </c>
      <c r="J6" s="23"/>
      <c r="K6" s="23"/>
    </row>
    <row r="7" spans="1:15" ht="50.1" customHeight="1" x14ac:dyDescent="0.35">
      <c r="A7" s="98" t="s">
        <v>27</v>
      </c>
      <c r="B7" s="102">
        <v>73</v>
      </c>
      <c r="C7" s="102">
        <v>22</v>
      </c>
      <c r="D7" s="102">
        <v>32</v>
      </c>
      <c r="E7" s="102">
        <v>7</v>
      </c>
      <c r="F7" s="102">
        <v>9</v>
      </c>
      <c r="G7" s="102">
        <v>1</v>
      </c>
      <c r="H7" s="102"/>
      <c r="I7" s="102">
        <f t="shared" ref="I7:I32" si="0">SUM(B7:G7)</f>
        <v>144</v>
      </c>
      <c r="J7" s="23"/>
      <c r="K7" s="23"/>
    </row>
    <row r="8" spans="1:15" ht="50.1" customHeight="1" x14ac:dyDescent="0.35">
      <c r="A8" s="98" t="s">
        <v>28</v>
      </c>
      <c r="B8" s="102">
        <v>59</v>
      </c>
      <c r="C8" s="102">
        <v>120</v>
      </c>
      <c r="D8" s="102">
        <v>145</v>
      </c>
      <c r="E8" s="102">
        <v>236</v>
      </c>
      <c r="F8" s="102">
        <v>197</v>
      </c>
      <c r="G8" s="102">
        <v>185</v>
      </c>
      <c r="H8" s="102"/>
      <c r="I8" s="102">
        <f t="shared" si="0"/>
        <v>942</v>
      </c>
      <c r="J8" s="23"/>
      <c r="K8" s="23"/>
    </row>
    <row r="9" spans="1:15" ht="50.1" customHeight="1" x14ac:dyDescent="0.35">
      <c r="A9" s="98" t="s">
        <v>72</v>
      </c>
      <c r="B9" s="102">
        <v>464</v>
      </c>
      <c r="C9" s="102">
        <v>102</v>
      </c>
      <c r="D9" s="102">
        <v>143</v>
      </c>
      <c r="E9" s="102">
        <v>171</v>
      </c>
      <c r="F9" s="102">
        <v>143</v>
      </c>
      <c r="G9" s="102">
        <v>293</v>
      </c>
      <c r="H9" s="102"/>
      <c r="I9" s="102">
        <f t="shared" si="0"/>
        <v>1316</v>
      </c>
      <c r="J9" s="23"/>
      <c r="K9" s="23"/>
    </row>
    <row r="10" spans="1:15" ht="50.1" customHeight="1" x14ac:dyDescent="0.35">
      <c r="A10" s="98" t="s">
        <v>30</v>
      </c>
      <c r="B10" s="102">
        <v>32</v>
      </c>
      <c r="C10" s="102">
        <v>59</v>
      </c>
      <c r="D10" s="102">
        <v>40</v>
      </c>
      <c r="E10" s="102">
        <v>7</v>
      </c>
      <c r="F10" s="102">
        <v>2</v>
      </c>
      <c r="G10" s="102">
        <v>3</v>
      </c>
      <c r="H10" s="102"/>
      <c r="I10" s="102">
        <f t="shared" si="0"/>
        <v>143</v>
      </c>
      <c r="J10" s="23"/>
      <c r="K10" s="23"/>
    </row>
    <row r="11" spans="1:15" ht="50.1" customHeight="1" x14ac:dyDescent="0.35">
      <c r="A11" s="98" t="s">
        <v>31</v>
      </c>
      <c r="B11" s="102">
        <v>146</v>
      </c>
      <c r="C11" s="102">
        <v>201</v>
      </c>
      <c r="D11" s="102">
        <v>230</v>
      </c>
      <c r="E11" s="102">
        <v>149</v>
      </c>
      <c r="F11" s="102">
        <v>30</v>
      </c>
      <c r="G11" s="102">
        <v>15</v>
      </c>
      <c r="H11" s="102"/>
      <c r="I11" s="102">
        <f t="shared" si="0"/>
        <v>771</v>
      </c>
      <c r="J11" s="23"/>
      <c r="K11" s="23"/>
    </row>
    <row r="12" spans="1:15" ht="50.1" customHeight="1" x14ac:dyDescent="0.35">
      <c r="A12" s="98" t="s">
        <v>32</v>
      </c>
      <c r="B12" s="102">
        <v>666</v>
      </c>
      <c r="C12" s="102">
        <v>259</v>
      </c>
      <c r="D12" s="102">
        <v>211</v>
      </c>
      <c r="E12" s="102">
        <v>303</v>
      </c>
      <c r="F12" s="102">
        <v>168</v>
      </c>
      <c r="G12" s="102">
        <v>464</v>
      </c>
      <c r="H12" s="102"/>
      <c r="I12" s="102">
        <f t="shared" si="0"/>
        <v>2071</v>
      </c>
      <c r="J12" s="23"/>
      <c r="K12" s="23"/>
    </row>
    <row r="13" spans="1:15" ht="50.1" customHeight="1" x14ac:dyDescent="0.35">
      <c r="A13" s="98" t="s">
        <v>33</v>
      </c>
      <c r="B13" s="102">
        <v>9270</v>
      </c>
      <c r="C13" s="102">
        <v>4297</v>
      </c>
      <c r="D13" s="102">
        <v>1910</v>
      </c>
      <c r="E13" s="102">
        <v>376</v>
      </c>
      <c r="F13" s="102">
        <v>299</v>
      </c>
      <c r="G13" s="102">
        <v>196</v>
      </c>
      <c r="H13" s="102"/>
      <c r="I13" s="102">
        <f t="shared" si="0"/>
        <v>16348</v>
      </c>
      <c r="J13" s="23"/>
      <c r="K13" s="23"/>
    </row>
    <row r="14" spans="1:15" ht="50.1" customHeight="1" x14ac:dyDescent="0.35">
      <c r="A14" s="98" t="s">
        <v>73</v>
      </c>
      <c r="B14" s="102">
        <v>488</v>
      </c>
      <c r="C14" s="102">
        <v>5</v>
      </c>
      <c r="D14" s="102">
        <v>451</v>
      </c>
      <c r="E14" s="102">
        <v>365</v>
      </c>
      <c r="F14" s="102">
        <v>99</v>
      </c>
      <c r="G14" s="102">
        <v>20</v>
      </c>
      <c r="H14" s="102"/>
      <c r="I14" s="102">
        <f t="shared" si="0"/>
        <v>1428</v>
      </c>
      <c r="J14" s="23"/>
      <c r="K14" s="23"/>
    </row>
    <row r="15" spans="1:15" ht="61.5" customHeight="1" x14ac:dyDescent="0.35">
      <c r="A15" s="98" t="s">
        <v>35</v>
      </c>
      <c r="B15" s="102">
        <v>613</v>
      </c>
      <c r="C15" s="102">
        <v>470</v>
      </c>
      <c r="D15" s="102">
        <v>370</v>
      </c>
      <c r="E15" s="102">
        <v>183</v>
      </c>
      <c r="F15" s="102">
        <v>310</v>
      </c>
      <c r="G15" s="102">
        <v>421</v>
      </c>
      <c r="H15" s="102"/>
      <c r="I15" s="102">
        <f t="shared" si="0"/>
        <v>2367</v>
      </c>
      <c r="J15" s="23"/>
      <c r="K15" s="23"/>
    </row>
    <row r="16" spans="1:15" ht="50.1" customHeight="1" x14ac:dyDescent="0.35">
      <c r="A16" s="98" t="s">
        <v>74</v>
      </c>
      <c r="B16" s="102">
        <v>124</v>
      </c>
      <c r="C16" s="102">
        <v>62</v>
      </c>
      <c r="D16" s="102">
        <v>75</v>
      </c>
      <c r="E16" s="102">
        <v>176</v>
      </c>
      <c r="F16" s="102">
        <v>26</v>
      </c>
      <c r="G16" s="102">
        <v>138</v>
      </c>
      <c r="H16" s="102"/>
      <c r="I16" s="102">
        <f t="shared" si="0"/>
        <v>601</v>
      </c>
      <c r="J16" s="23"/>
      <c r="K16" s="23"/>
    </row>
    <row r="17" spans="1:11" ht="50.1" customHeight="1" x14ac:dyDescent="0.35">
      <c r="A17" s="98" t="s">
        <v>75</v>
      </c>
      <c r="B17" s="102">
        <v>126</v>
      </c>
      <c r="C17" s="102">
        <v>92</v>
      </c>
      <c r="D17" s="102">
        <v>205</v>
      </c>
      <c r="E17" s="102">
        <v>309</v>
      </c>
      <c r="F17" s="102">
        <v>17</v>
      </c>
      <c r="G17" s="102">
        <v>25</v>
      </c>
      <c r="H17" s="102"/>
      <c r="I17" s="102">
        <f t="shared" si="0"/>
        <v>774</v>
      </c>
      <c r="J17" s="23"/>
      <c r="K17" s="23"/>
    </row>
    <row r="18" spans="1:11" ht="50.1" customHeight="1" x14ac:dyDescent="0.35">
      <c r="A18" s="209" t="s">
        <v>38</v>
      </c>
      <c r="B18" s="102">
        <v>72</v>
      </c>
      <c r="C18" s="102">
        <v>40</v>
      </c>
      <c r="D18" s="210">
        <v>3</v>
      </c>
      <c r="E18" s="102">
        <v>73</v>
      </c>
      <c r="F18" s="102">
        <v>11</v>
      </c>
      <c r="G18" s="102">
        <v>65</v>
      </c>
      <c r="H18" s="102"/>
      <c r="I18" s="102">
        <f t="shared" si="0"/>
        <v>264</v>
      </c>
      <c r="J18" s="23"/>
      <c r="K18" s="23"/>
    </row>
    <row r="19" spans="1:11" ht="50.1" customHeight="1" x14ac:dyDescent="0.35">
      <c r="A19" s="211" t="s">
        <v>76</v>
      </c>
      <c r="B19" s="102">
        <v>102</v>
      </c>
      <c r="C19" s="102">
        <v>67</v>
      </c>
      <c r="D19" s="102">
        <v>18</v>
      </c>
      <c r="E19" s="102">
        <v>22</v>
      </c>
      <c r="F19" s="102">
        <v>18</v>
      </c>
      <c r="G19" s="102">
        <v>7</v>
      </c>
      <c r="H19" s="102"/>
      <c r="I19" s="102">
        <f t="shared" si="0"/>
        <v>234</v>
      </c>
      <c r="J19" s="23"/>
      <c r="K19" s="23"/>
    </row>
    <row r="20" spans="1:11" ht="50.1" customHeight="1" x14ac:dyDescent="0.35">
      <c r="A20" s="211" t="s">
        <v>40</v>
      </c>
      <c r="B20" s="102">
        <v>147</v>
      </c>
      <c r="C20" s="102">
        <v>105</v>
      </c>
      <c r="D20" s="102">
        <v>92</v>
      </c>
      <c r="E20" s="102">
        <v>23</v>
      </c>
      <c r="F20" s="102">
        <v>16</v>
      </c>
      <c r="G20" s="102">
        <v>4</v>
      </c>
      <c r="H20" s="102"/>
      <c r="I20" s="102">
        <f t="shared" si="0"/>
        <v>387</v>
      </c>
      <c r="J20" s="23"/>
      <c r="K20" s="23"/>
    </row>
    <row r="21" spans="1:11" ht="50.1" customHeight="1" x14ac:dyDescent="0.35">
      <c r="A21" s="98" t="s">
        <v>77</v>
      </c>
      <c r="B21" s="102">
        <v>135</v>
      </c>
      <c r="C21" s="102">
        <v>128</v>
      </c>
      <c r="D21" s="102">
        <v>71</v>
      </c>
      <c r="E21" s="102">
        <v>37</v>
      </c>
      <c r="F21" s="102">
        <v>0</v>
      </c>
      <c r="G21" s="102">
        <v>3</v>
      </c>
      <c r="H21" s="102"/>
      <c r="I21" s="102">
        <f t="shared" si="0"/>
        <v>374</v>
      </c>
      <c r="J21" s="23"/>
      <c r="K21" s="23"/>
    </row>
    <row r="22" spans="1:11" ht="50.1" customHeight="1" x14ac:dyDescent="0.35">
      <c r="A22" s="98" t="s">
        <v>78</v>
      </c>
      <c r="B22" s="102">
        <v>306</v>
      </c>
      <c r="C22" s="102">
        <v>59</v>
      </c>
      <c r="D22" s="102">
        <v>137</v>
      </c>
      <c r="E22" s="102">
        <v>321</v>
      </c>
      <c r="F22" s="102">
        <v>52</v>
      </c>
      <c r="G22" s="102">
        <v>80</v>
      </c>
      <c r="H22" s="102"/>
      <c r="I22" s="102">
        <f t="shared" si="0"/>
        <v>955</v>
      </c>
      <c r="J22" s="23"/>
      <c r="K22" s="23"/>
    </row>
    <row r="23" spans="1:11" ht="50.1" customHeight="1" x14ac:dyDescent="0.35">
      <c r="A23" s="98" t="s">
        <v>79</v>
      </c>
      <c r="B23" s="102">
        <v>65</v>
      </c>
      <c r="C23" s="102">
        <v>13</v>
      </c>
      <c r="D23" s="102">
        <v>56</v>
      </c>
      <c r="E23" s="102">
        <v>21</v>
      </c>
      <c r="F23" s="102">
        <v>1</v>
      </c>
      <c r="G23" s="102">
        <v>0</v>
      </c>
      <c r="H23" s="102"/>
      <c r="I23" s="102">
        <f t="shared" si="0"/>
        <v>156</v>
      </c>
      <c r="J23" s="23"/>
      <c r="K23" s="23"/>
    </row>
    <row r="24" spans="1:11" ht="50.1" customHeight="1" x14ac:dyDescent="0.35">
      <c r="A24" s="209" t="s">
        <v>44</v>
      </c>
      <c r="B24" s="102">
        <v>48</v>
      </c>
      <c r="C24" s="102">
        <v>1</v>
      </c>
      <c r="D24" s="102">
        <v>37</v>
      </c>
      <c r="E24" s="102">
        <v>6</v>
      </c>
      <c r="F24" s="102">
        <v>5</v>
      </c>
      <c r="G24" s="102">
        <v>0</v>
      </c>
      <c r="H24" s="102"/>
      <c r="I24" s="102">
        <f t="shared" si="0"/>
        <v>97</v>
      </c>
      <c r="J24" s="23"/>
      <c r="K24" s="23"/>
    </row>
    <row r="25" spans="1:11" ht="50.1" customHeight="1" x14ac:dyDescent="0.35">
      <c r="A25" s="98" t="s">
        <v>45</v>
      </c>
      <c r="B25" s="102">
        <v>113</v>
      </c>
      <c r="C25" s="102">
        <v>8</v>
      </c>
      <c r="D25" s="102">
        <v>61</v>
      </c>
      <c r="E25" s="102">
        <v>232</v>
      </c>
      <c r="F25" s="102">
        <v>107</v>
      </c>
      <c r="G25" s="102">
        <v>33</v>
      </c>
      <c r="H25" s="102"/>
      <c r="I25" s="102">
        <f t="shared" si="0"/>
        <v>554</v>
      </c>
      <c r="J25" s="23"/>
      <c r="K25" s="23"/>
    </row>
    <row r="26" spans="1:11" ht="50.1" customHeight="1" x14ac:dyDescent="0.35">
      <c r="A26" s="209" t="s">
        <v>46</v>
      </c>
      <c r="B26" s="102">
        <v>122</v>
      </c>
      <c r="C26" s="102">
        <v>14</v>
      </c>
      <c r="D26" s="102">
        <v>118</v>
      </c>
      <c r="E26" s="102">
        <v>23</v>
      </c>
      <c r="F26" s="102">
        <v>6</v>
      </c>
      <c r="G26" s="102">
        <v>13</v>
      </c>
      <c r="H26" s="102"/>
      <c r="I26" s="102">
        <f t="shared" si="0"/>
        <v>296</v>
      </c>
      <c r="J26" s="23"/>
      <c r="K26" s="23"/>
    </row>
    <row r="27" spans="1:11" ht="60" customHeight="1" x14ac:dyDescent="0.35">
      <c r="A27" s="211" t="s">
        <v>80</v>
      </c>
      <c r="B27" s="102">
        <v>101</v>
      </c>
      <c r="C27" s="102">
        <v>69</v>
      </c>
      <c r="D27" s="102">
        <v>0</v>
      </c>
      <c r="E27" s="102">
        <v>57</v>
      </c>
      <c r="F27" s="102">
        <v>4</v>
      </c>
      <c r="G27" s="102">
        <v>10</v>
      </c>
      <c r="H27" s="102"/>
      <c r="I27" s="102">
        <f t="shared" si="0"/>
        <v>241</v>
      </c>
      <c r="J27" s="23"/>
      <c r="K27" s="23"/>
    </row>
    <row r="28" spans="1:11" ht="50.1" customHeight="1" x14ac:dyDescent="0.2">
      <c r="A28" s="211" t="s">
        <v>155</v>
      </c>
      <c r="B28" s="102">
        <v>134</v>
      </c>
      <c r="C28" s="102">
        <v>91</v>
      </c>
      <c r="D28" s="102">
        <v>0</v>
      </c>
      <c r="E28" s="102">
        <v>41</v>
      </c>
      <c r="F28" s="102">
        <v>1</v>
      </c>
      <c r="G28" s="102">
        <v>0</v>
      </c>
      <c r="H28" s="102"/>
      <c r="I28" s="102">
        <f t="shared" si="0"/>
        <v>267</v>
      </c>
    </row>
    <row r="29" spans="1:11" ht="50.1" customHeight="1" x14ac:dyDescent="0.2">
      <c r="A29" s="211" t="s">
        <v>174</v>
      </c>
      <c r="B29" s="102">
        <v>31</v>
      </c>
      <c r="C29" s="102">
        <v>42</v>
      </c>
      <c r="D29" s="102">
        <v>0</v>
      </c>
      <c r="E29" s="102">
        <v>1</v>
      </c>
      <c r="F29" s="102">
        <v>0</v>
      </c>
      <c r="G29" s="102">
        <v>0</v>
      </c>
      <c r="H29" s="102"/>
      <c r="I29" s="102">
        <f t="shared" si="0"/>
        <v>74</v>
      </c>
    </row>
    <row r="30" spans="1:11" ht="50.1" customHeight="1" x14ac:dyDescent="0.2">
      <c r="A30" s="98" t="s">
        <v>81</v>
      </c>
      <c r="B30" s="102">
        <v>155</v>
      </c>
      <c r="C30" s="102">
        <v>61</v>
      </c>
      <c r="D30" s="102">
        <v>6</v>
      </c>
      <c r="E30" s="102">
        <v>72</v>
      </c>
      <c r="F30" s="102">
        <v>8</v>
      </c>
      <c r="G30" s="102">
        <v>11</v>
      </c>
      <c r="H30" s="102"/>
      <c r="I30" s="102">
        <f t="shared" si="0"/>
        <v>313</v>
      </c>
    </row>
    <row r="31" spans="1:11" ht="50.1" customHeight="1" thickBot="1" x14ac:dyDescent="0.25">
      <c r="A31" s="212" t="s">
        <v>82</v>
      </c>
      <c r="B31" s="192">
        <v>130</v>
      </c>
      <c r="C31" s="192">
        <v>52</v>
      </c>
      <c r="D31" s="192">
        <v>13</v>
      </c>
      <c r="E31" s="192">
        <v>45</v>
      </c>
      <c r="F31" s="192">
        <v>0</v>
      </c>
      <c r="G31" s="192">
        <v>1</v>
      </c>
      <c r="H31" s="192"/>
      <c r="I31" s="192">
        <f t="shared" si="0"/>
        <v>241</v>
      </c>
    </row>
    <row r="32" spans="1:11" ht="50.1" customHeight="1" thickBot="1" x14ac:dyDescent="0.25">
      <c r="A32" s="213" t="s">
        <v>59</v>
      </c>
      <c r="B32" s="214">
        <v>13930</v>
      </c>
      <c r="C32" s="214">
        <v>6466</v>
      </c>
      <c r="D32" s="214">
        <v>4522</v>
      </c>
      <c r="E32" s="214">
        <v>3293</v>
      </c>
      <c r="F32" s="214">
        <v>1552</v>
      </c>
      <c r="G32" s="214">
        <v>1988</v>
      </c>
      <c r="H32" s="214">
        <v>6833</v>
      </c>
      <c r="I32" s="214">
        <f t="shared" si="0"/>
        <v>31751</v>
      </c>
    </row>
    <row r="33" spans="1:8" x14ac:dyDescent="0.2">
      <c r="A33" s="15"/>
      <c r="B33" s="2"/>
      <c r="C33" s="2"/>
      <c r="D33" s="2"/>
      <c r="E33" s="2"/>
      <c r="F33" s="2"/>
      <c r="G33" s="2"/>
      <c r="H33" s="2"/>
    </row>
    <row r="34" spans="1:8" ht="18" x14ac:dyDescent="0.2">
      <c r="A34" s="15"/>
      <c r="B34" s="25"/>
      <c r="C34" s="15"/>
      <c r="D34" s="15"/>
      <c r="E34" s="15"/>
      <c r="F34" s="15"/>
      <c r="G34" s="15"/>
      <c r="H34" s="15"/>
    </row>
    <row r="35" spans="1:8" x14ac:dyDescent="0.2">
      <c r="A35" s="15"/>
      <c r="B35" s="15"/>
      <c r="C35" s="15"/>
      <c r="D35" s="15"/>
      <c r="E35" s="15"/>
      <c r="F35" s="15"/>
      <c r="G35" s="15"/>
      <c r="H35" s="15"/>
    </row>
    <row r="36" spans="1:8" x14ac:dyDescent="0.2">
      <c r="A36" s="15"/>
      <c r="B36" s="15"/>
      <c r="C36" s="15"/>
      <c r="D36" s="15"/>
      <c r="E36" s="15"/>
      <c r="F36" s="15"/>
      <c r="G36" s="15"/>
      <c r="H36" s="15"/>
    </row>
    <row r="37" spans="1:8" x14ac:dyDescent="0.2">
      <c r="A37" s="15"/>
      <c r="B37" s="15"/>
      <c r="C37" s="15"/>
      <c r="D37" s="15"/>
      <c r="E37" s="15"/>
      <c r="F37" s="15"/>
      <c r="G37" s="15"/>
      <c r="H37" s="15"/>
    </row>
    <row r="38" spans="1:8" x14ac:dyDescent="0.2">
      <c r="A38" s="15"/>
      <c r="B38" s="15"/>
      <c r="C38" s="15"/>
      <c r="D38" s="15"/>
      <c r="E38" s="15"/>
      <c r="F38" s="15"/>
      <c r="G38" s="15"/>
      <c r="H38" s="15"/>
    </row>
    <row r="39" spans="1:8" x14ac:dyDescent="0.2">
      <c r="A39" s="15"/>
      <c r="B39" s="15"/>
      <c r="C39" s="15"/>
      <c r="D39" s="15"/>
      <c r="E39" s="15"/>
      <c r="F39" s="15"/>
      <c r="G39" s="15"/>
      <c r="H39" s="15"/>
    </row>
    <row r="40" spans="1:8" x14ac:dyDescent="0.2">
      <c r="A40" s="15"/>
      <c r="B40" s="15"/>
      <c r="C40" s="15"/>
      <c r="D40" s="15"/>
      <c r="E40" s="15"/>
      <c r="F40" s="15"/>
      <c r="G40" s="15"/>
      <c r="H40" s="15"/>
    </row>
  </sheetData>
  <mergeCells count="6">
    <mergeCell ref="I3:I5"/>
    <mergeCell ref="A3:A5"/>
    <mergeCell ref="E3:H3"/>
    <mergeCell ref="E4:H4"/>
    <mergeCell ref="A1:I1"/>
    <mergeCell ref="A2:I2"/>
  </mergeCells>
  <printOptions horizontalCentered="1"/>
  <pageMargins left="0.86614173228346503" right="0.94488188976377996" top="0.76" bottom="0.62" header="0.46" footer="0.31496062992126"/>
  <pageSetup paperSize="9" scale="34" orientation="portrait" r:id="rId1"/>
  <headerFooter>
    <oddFooter>&amp;C&amp;"-,غامق"&amp;12 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rightToLeft="1" view="pageBreakPreview" zoomScale="90" zoomScaleNormal="70" zoomScaleSheetLayoutView="90" workbookViewId="0">
      <selection activeCell="C33" sqref="C33"/>
    </sheetView>
  </sheetViews>
  <sheetFormatPr defaultRowHeight="14.25" x14ac:dyDescent="0.2"/>
  <cols>
    <col min="1" max="1" width="25.625" customWidth="1"/>
    <col min="2" max="2" width="13.625" customWidth="1"/>
    <col min="3" max="3" width="18" customWidth="1"/>
    <col min="4" max="4" width="17.125" customWidth="1"/>
    <col min="5" max="5" width="17" customWidth="1"/>
    <col min="6" max="6" width="14.875" customWidth="1"/>
    <col min="7" max="7" width="17.875" customWidth="1"/>
    <col min="8" max="8" width="19.125" customWidth="1"/>
    <col min="9" max="9" width="15.375" customWidth="1"/>
    <col min="10" max="10" width="16.75" bestFit="1" customWidth="1"/>
    <col min="11" max="11" width="15.375" customWidth="1"/>
  </cols>
  <sheetData>
    <row r="1" spans="1:13" ht="27.75" customHeight="1" x14ac:dyDescent="0.35">
      <c r="A1" s="1529" t="s">
        <v>83</v>
      </c>
      <c r="B1" s="1529"/>
      <c r="C1" s="1529"/>
      <c r="D1" s="1529"/>
      <c r="E1" s="1529"/>
      <c r="F1" s="1529"/>
      <c r="G1" s="1529"/>
      <c r="H1" s="1529"/>
      <c r="I1" s="1529"/>
      <c r="J1" s="1529"/>
      <c r="K1" s="99"/>
      <c r="M1" s="107"/>
    </row>
    <row r="2" spans="1:13" ht="27.75" customHeight="1" x14ac:dyDescent="0.35">
      <c r="A2" s="1529" t="s">
        <v>212</v>
      </c>
      <c r="B2" s="1529"/>
      <c r="C2" s="1529"/>
      <c r="D2" s="1529"/>
      <c r="E2" s="1529"/>
      <c r="F2" s="1529"/>
      <c r="G2" s="1529"/>
      <c r="H2" s="1529"/>
      <c r="I2" s="1529"/>
      <c r="J2" s="1529"/>
      <c r="K2" s="95"/>
      <c r="M2" s="107"/>
    </row>
    <row r="3" spans="1:13" ht="29.25" customHeight="1" x14ac:dyDescent="0.35">
      <c r="A3" s="1671" t="s">
        <v>213</v>
      </c>
      <c r="B3" s="1671"/>
      <c r="C3" s="96" t="s">
        <v>200</v>
      </c>
      <c r="D3" s="96" t="s">
        <v>199</v>
      </c>
      <c r="E3" s="96" t="s">
        <v>18</v>
      </c>
      <c r="F3" s="1674" t="s">
        <v>70</v>
      </c>
      <c r="G3" s="1674"/>
      <c r="H3" s="1674"/>
      <c r="I3" s="1674"/>
      <c r="J3" s="1675" t="s">
        <v>17</v>
      </c>
      <c r="K3" s="108"/>
      <c r="M3" s="107"/>
    </row>
    <row r="4" spans="1:13" ht="63.75" customHeight="1" x14ac:dyDescent="0.2">
      <c r="A4" s="1672"/>
      <c r="B4" s="1672"/>
      <c r="C4" s="102" t="s">
        <v>210</v>
      </c>
      <c r="D4" s="102" t="s">
        <v>210</v>
      </c>
      <c r="E4" s="102" t="s">
        <v>210</v>
      </c>
      <c r="F4" s="1653" t="s">
        <v>210</v>
      </c>
      <c r="G4" s="1653"/>
      <c r="H4" s="1653"/>
      <c r="I4" s="1653"/>
      <c r="J4" s="1653"/>
    </row>
    <row r="5" spans="1:13" ht="35.1" customHeight="1" thickBot="1" x14ac:dyDescent="0.25">
      <c r="A5" s="1673"/>
      <c r="B5" s="1673"/>
      <c r="C5" s="111" t="s">
        <v>204</v>
      </c>
      <c r="D5" s="111" t="s">
        <v>205</v>
      </c>
      <c r="E5" s="111" t="s">
        <v>206</v>
      </c>
      <c r="F5" s="111" t="s">
        <v>207</v>
      </c>
      <c r="G5" s="111" t="s">
        <v>208</v>
      </c>
      <c r="H5" s="111" t="s">
        <v>209</v>
      </c>
      <c r="I5" s="111" t="s">
        <v>0</v>
      </c>
      <c r="J5" s="1654"/>
    </row>
    <row r="6" spans="1:13" ht="35.1" customHeight="1" x14ac:dyDescent="0.2">
      <c r="A6" s="1668" t="s">
        <v>84</v>
      </c>
      <c r="B6" s="1668"/>
      <c r="C6" s="109">
        <v>0</v>
      </c>
      <c r="D6" s="109">
        <v>1</v>
      </c>
      <c r="E6" s="109">
        <v>4</v>
      </c>
      <c r="F6" s="109">
        <v>1</v>
      </c>
      <c r="G6" s="109">
        <v>0</v>
      </c>
      <c r="H6" s="109">
        <v>0</v>
      </c>
      <c r="I6" s="109">
        <v>1</v>
      </c>
      <c r="J6" s="109">
        <f>SUM(C6:H6)</f>
        <v>6</v>
      </c>
    </row>
    <row r="7" spans="1:13" ht="35.1" customHeight="1" x14ac:dyDescent="0.2">
      <c r="A7" s="1666" t="s">
        <v>85</v>
      </c>
      <c r="B7" s="1666"/>
      <c r="C7" s="134">
        <v>295</v>
      </c>
      <c r="D7" s="134">
        <v>0</v>
      </c>
      <c r="E7" s="134">
        <v>36</v>
      </c>
      <c r="F7" s="134">
        <v>61</v>
      </c>
      <c r="G7" s="134">
        <v>0</v>
      </c>
      <c r="H7" s="134">
        <v>4</v>
      </c>
      <c r="I7" s="134">
        <v>65</v>
      </c>
      <c r="J7" s="134">
        <f t="shared" ref="J7:J27" si="0">SUM(C7:H7)</f>
        <v>396</v>
      </c>
    </row>
    <row r="8" spans="1:13" ht="35.1" customHeight="1" x14ac:dyDescent="0.2">
      <c r="A8" s="1666" t="s">
        <v>52</v>
      </c>
      <c r="B8" s="1666"/>
      <c r="C8" s="134">
        <v>12</v>
      </c>
      <c r="D8" s="134">
        <v>4</v>
      </c>
      <c r="E8" s="134">
        <v>12</v>
      </c>
      <c r="F8" s="134">
        <v>0</v>
      </c>
      <c r="G8" s="134">
        <v>0</v>
      </c>
      <c r="H8" s="134">
        <v>0</v>
      </c>
      <c r="I8" s="134">
        <v>0</v>
      </c>
      <c r="J8" s="134">
        <f t="shared" si="0"/>
        <v>28</v>
      </c>
    </row>
    <row r="9" spans="1:13" ht="35.1" customHeight="1" x14ac:dyDescent="0.2">
      <c r="A9" s="1669" t="s">
        <v>53</v>
      </c>
      <c r="B9" s="1669"/>
      <c r="C9" s="134">
        <v>0</v>
      </c>
      <c r="D9" s="134">
        <v>0</v>
      </c>
      <c r="E9" s="134">
        <v>0</v>
      </c>
      <c r="F9" s="134">
        <v>0</v>
      </c>
      <c r="G9" s="134">
        <v>0</v>
      </c>
      <c r="H9" s="134">
        <v>0</v>
      </c>
      <c r="I9" s="134">
        <v>0</v>
      </c>
      <c r="J9" s="134">
        <f t="shared" si="0"/>
        <v>0</v>
      </c>
    </row>
    <row r="10" spans="1:13" ht="35.1" customHeight="1" x14ac:dyDescent="0.2">
      <c r="A10" s="1669" t="s">
        <v>86</v>
      </c>
      <c r="B10" s="1669"/>
      <c r="C10" s="134">
        <v>65</v>
      </c>
      <c r="D10" s="134">
        <v>16</v>
      </c>
      <c r="E10" s="134">
        <v>16</v>
      </c>
      <c r="F10" s="134">
        <v>3</v>
      </c>
      <c r="G10" s="134">
        <v>0</v>
      </c>
      <c r="H10" s="134">
        <v>0</v>
      </c>
      <c r="I10" s="134">
        <v>3</v>
      </c>
      <c r="J10" s="134">
        <f t="shared" si="0"/>
        <v>100</v>
      </c>
    </row>
    <row r="11" spans="1:13" ht="35.1" customHeight="1" x14ac:dyDescent="0.2">
      <c r="A11" s="1669" t="s">
        <v>55</v>
      </c>
      <c r="B11" s="1669"/>
      <c r="C11" s="134">
        <v>12</v>
      </c>
      <c r="D11" s="134">
        <v>12</v>
      </c>
      <c r="E11" s="134">
        <v>4</v>
      </c>
      <c r="F11" s="134">
        <v>6</v>
      </c>
      <c r="G11" s="134">
        <v>0</v>
      </c>
      <c r="H11" s="134">
        <v>0</v>
      </c>
      <c r="I11" s="134">
        <v>6</v>
      </c>
      <c r="J11" s="134">
        <f t="shared" si="0"/>
        <v>34</v>
      </c>
    </row>
    <row r="12" spans="1:13" ht="35.1" customHeight="1" x14ac:dyDescent="0.2">
      <c r="A12" s="1666" t="s">
        <v>87</v>
      </c>
      <c r="B12" s="1666"/>
      <c r="C12" s="134">
        <v>0</v>
      </c>
      <c r="D12" s="134">
        <v>0</v>
      </c>
      <c r="E12" s="134">
        <v>0</v>
      </c>
      <c r="F12" s="134">
        <v>0</v>
      </c>
      <c r="G12" s="134">
        <v>0</v>
      </c>
      <c r="H12" s="134">
        <v>0</v>
      </c>
      <c r="I12" s="134">
        <v>0</v>
      </c>
      <c r="J12" s="134">
        <f t="shared" si="0"/>
        <v>0</v>
      </c>
    </row>
    <row r="13" spans="1:13" ht="35.1" customHeight="1" x14ac:dyDescent="0.2">
      <c r="A13" s="1669" t="s">
        <v>88</v>
      </c>
      <c r="B13" s="1669"/>
      <c r="C13" s="134">
        <v>380</v>
      </c>
      <c r="D13" s="134">
        <v>10</v>
      </c>
      <c r="E13" s="134">
        <v>84</v>
      </c>
      <c r="F13" s="134">
        <v>88</v>
      </c>
      <c r="G13" s="134">
        <v>7</v>
      </c>
      <c r="H13" s="134">
        <v>14</v>
      </c>
      <c r="I13" s="134">
        <v>109</v>
      </c>
      <c r="J13" s="134">
        <f t="shared" si="0"/>
        <v>583</v>
      </c>
    </row>
    <row r="14" spans="1:13" ht="35.1" customHeight="1" x14ac:dyDescent="0.2">
      <c r="A14" s="1666" t="s">
        <v>58</v>
      </c>
      <c r="B14" s="1666"/>
      <c r="C14" s="134">
        <v>187</v>
      </c>
      <c r="D14" s="134">
        <v>52</v>
      </c>
      <c r="E14" s="134">
        <v>6</v>
      </c>
      <c r="F14" s="134">
        <v>131</v>
      </c>
      <c r="G14" s="134">
        <v>6</v>
      </c>
      <c r="H14" s="134">
        <v>56</v>
      </c>
      <c r="I14" s="134">
        <v>193</v>
      </c>
      <c r="J14" s="134">
        <f t="shared" si="0"/>
        <v>438</v>
      </c>
    </row>
    <row r="15" spans="1:13" ht="35.1" customHeight="1" x14ac:dyDescent="0.2">
      <c r="A15" s="1667" t="s">
        <v>156</v>
      </c>
      <c r="B15" s="1667"/>
      <c r="C15" s="134">
        <v>18</v>
      </c>
      <c r="D15" s="134">
        <v>0</v>
      </c>
      <c r="E15" s="134">
        <v>11</v>
      </c>
      <c r="F15" s="134">
        <v>5</v>
      </c>
      <c r="G15" s="134">
        <v>0</v>
      </c>
      <c r="H15" s="134">
        <v>0</v>
      </c>
      <c r="I15" s="134">
        <v>5</v>
      </c>
      <c r="J15" s="134">
        <f t="shared" si="0"/>
        <v>34</v>
      </c>
    </row>
    <row r="16" spans="1:13" ht="35.1" customHeight="1" x14ac:dyDescent="0.2">
      <c r="A16" s="1667" t="s">
        <v>157</v>
      </c>
      <c r="B16" s="1667"/>
      <c r="C16" s="134">
        <v>18</v>
      </c>
      <c r="D16" s="134">
        <v>28</v>
      </c>
      <c r="E16" s="134">
        <v>2</v>
      </c>
      <c r="F16" s="134">
        <v>15</v>
      </c>
      <c r="G16" s="134">
        <v>0</v>
      </c>
      <c r="H16" s="134">
        <v>0</v>
      </c>
      <c r="I16" s="134">
        <v>15</v>
      </c>
      <c r="J16" s="134">
        <f t="shared" si="0"/>
        <v>63</v>
      </c>
    </row>
    <row r="17" spans="1:13" ht="35.1" customHeight="1" x14ac:dyDescent="0.2">
      <c r="A17" s="1667" t="s">
        <v>158</v>
      </c>
      <c r="B17" s="1667"/>
      <c r="C17" s="134">
        <v>24</v>
      </c>
      <c r="D17" s="134">
        <v>8</v>
      </c>
      <c r="E17" s="134">
        <v>21</v>
      </c>
      <c r="F17" s="134">
        <v>4</v>
      </c>
      <c r="G17" s="134">
        <v>0</v>
      </c>
      <c r="H17" s="134">
        <v>1</v>
      </c>
      <c r="I17" s="134">
        <v>5</v>
      </c>
      <c r="J17" s="134">
        <f t="shared" si="0"/>
        <v>58</v>
      </c>
    </row>
    <row r="18" spans="1:13" ht="35.1" customHeight="1" x14ac:dyDescent="0.2">
      <c r="A18" s="1667" t="s">
        <v>160</v>
      </c>
      <c r="B18" s="1667"/>
      <c r="C18" s="134">
        <v>3</v>
      </c>
      <c r="D18" s="134">
        <v>3</v>
      </c>
      <c r="E18" s="134">
        <v>0</v>
      </c>
      <c r="F18" s="134">
        <v>1</v>
      </c>
      <c r="G18" s="134">
        <v>0</v>
      </c>
      <c r="H18" s="134">
        <v>0</v>
      </c>
      <c r="I18" s="134">
        <v>1</v>
      </c>
      <c r="J18" s="134">
        <f t="shared" si="0"/>
        <v>7</v>
      </c>
    </row>
    <row r="19" spans="1:13" ht="35.1" customHeight="1" x14ac:dyDescent="0.2">
      <c r="A19" s="1667" t="s">
        <v>159</v>
      </c>
      <c r="B19" s="1667"/>
      <c r="C19" s="134">
        <v>38</v>
      </c>
      <c r="D19" s="134">
        <v>32</v>
      </c>
      <c r="E19" s="134">
        <v>22</v>
      </c>
      <c r="F19" s="134">
        <v>27</v>
      </c>
      <c r="G19" s="134">
        <v>0</v>
      </c>
      <c r="H19" s="134">
        <v>0</v>
      </c>
      <c r="I19" s="134">
        <v>27</v>
      </c>
      <c r="J19" s="134">
        <f t="shared" si="0"/>
        <v>119</v>
      </c>
    </row>
    <row r="20" spans="1:13" ht="35.1" customHeight="1" x14ac:dyDescent="0.2">
      <c r="A20" s="1667" t="s">
        <v>164</v>
      </c>
      <c r="B20" s="1667"/>
      <c r="C20" s="134">
        <v>297</v>
      </c>
      <c r="D20" s="134">
        <v>0</v>
      </c>
      <c r="E20" s="134">
        <v>71</v>
      </c>
      <c r="F20" s="134">
        <v>101</v>
      </c>
      <c r="G20" s="134">
        <v>7</v>
      </c>
      <c r="H20" s="134">
        <v>0</v>
      </c>
      <c r="I20" s="134">
        <v>108</v>
      </c>
      <c r="J20" s="134">
        <f t="shared" si="0"/>
        <v>476</v>
      </c>
    </row>
    <row r="21" spans="1:13" ht="35.1" customHeight="1" x14ac:dyDescent="0.2">
      <c r="A21" s="1667" t="s">
        <v>161</v>
      </c>
      <c r="B21" s="1667"/>
      <c r="C21" s="134">
        <v>0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f t="shared" si="0"/>
        <v>0</v>
      </c>
    </row>
    <row r="22" spans="1:13" ht="35.1" customHeight="1" x14ac:dyDescent="0.2">
      <c r="A22" s="1667" t="s">
        <v>162</v>
      </c>
      <c r="B22" s="1667"/>
      <c r="C22" s="134">
        <v>292</v>
      </c>
      <c r="D22" s="134">
        <v>0</v>
      </c>
      <c r="E22" s="134">
        <v>19</v>
      </c>
      <c r="F22" s="134">
        <v>31</v>
      </c>
      <c r="G22" s="134">
        <v>7</v>
      </c>
      <c r="H22" s="134">
        <v>0</v>
      </c>
      <c r="I22" s="134">
        <v>38</v>
      </c>
      <c r="J22" s="134">
        <f t="shared" si="0"/>
        <v>349</v>
      </c>
    </row>
    <row r="23" spans="1:13" ht="35.1" customHeight="1" x14ac:dyDescent="0.2">
      <c r="A23" s="1667" t="s">
        <v>163</v>
      </c>
      <c r="B23" s="1667"/>
      <c r="C23" s="134">
        <v>0</v>
      </c>
      <c r="D23" s="134">
        <v>0</v>
      </c>
      <c r="E23" s="134">
        <v>0</v>
      </c>
      <c r="F23" s="134">
        <v>0</v>
      </c>
      <c r="G23" s="134">
        <v>0</v>
      </c>
      <c r="H23" s="134">
        <v>0</v>
      </c>
      <c r="I23" s="134">
        <v>0</v>
      </c>
      <c r="J23" s="134">
        <f t="shared" si="0"/>
        <v>0</v>
      </c>
    </row>
    <row r="24" spans="1:13" ht="35.1" customHeight="1" x14ac:dyDescent="0.2">
      <c r="A24" s="1667" t="s">
        <v>165</v>
      </c>
      <c r="B24" s="1667"/>
      <c r="C24" s="134">
        <v>70</v>
      </c>
      <c r="D24" s="134">
        <v>43</v>
      </c>
      <c r="E24" s="134">
        <v>0</v>
      </c>
      <c r="F24" s="134">
        <v>79</v>
      </c>
      <c r="G24" s="134">
        <v>0</v>
      </c>
      <c r="H24" s="134">
        <v>0</v>
      </c>
      <c r="I24" s="134">
        <v>79</v>
      </c>
      <c r="J24" s="134">
        <f t="shared" si="0"/>
        <v>192</v>
      </c>
    </row>
    <row r="25" spans="1:13" ht="35.1" customHeight="1" thickBot="1" x14ac:dyDescent="0.25">
      <c r="A25" s="1667" t="s">
        <v>166</v>
      </c>
      <c r="B25" s="1667"/>
      <c r="C25" s="134">
        <v>109</v>
      </c>
      <c r="D25" s="134">
        <v>16</v>
      </c>
      <c r="E25" s="134">
        <v>0</v>
      </c>
      <c r="F25" s="134">
        <v>25</v>
      </c>
      <c r="G25" s="134">
        <v>1</v>
      </c>
      <c r="H25" s="134">
        <v>0</v>
      </c>
      <c r="I25" s="134">
        <v>26</v>
      </c>
      <c r="J25" s="147">
        <f t="shared" si="0"/>
        <v>151</v>
      </c>
    </row>
    <row r="26" spans="1:13" ht="35.1" customHeight="1" thickBot="1" x14ac:dyDescent="0.25">
      <c r="A26" s="1545" t="s">
        <v>59</v>
      </c>
      <c r="B26" s="1545"/>
      <c r="C26" s="195">
        <f t="shared" ref="C26:I26" si="1">SUM(C6:C25)</f>
        <v>1820</v>
      </c>
      <c r="D26" s="195">
        <f t="shared" si="1"/>
        <v>225</v>
      </c>
      <c r="E26" s="195">
        <f t="shared" si="1"/>
        <v>308</v>
      </c>
      <c r="F26" s="195">
        <f t="shared" si="1"/>
        <v>578</v>
      </c>
      <c r="G26" s="195">
        <f t="shared" si="1"/>
        <v>28</v>
      </c>
      <c r="H26" s="195">
        <f t="shared" si="1"/>
        <v>75</v>
      </c>
      <c r="I26" s="195">
        <f t="shared" si="1"/>
        <v>681</v>
      </c>
      <c r="J26" s="196">
        <f t="shared" si="0"/>
        <v>3034</v>
      </c>
    </row>
    <row r="27" spans="1:13" ht="35.1" customHeight="1" thickBot="1" x14ac:dyDescent="0.25">
      <c r="A27" s="1670" t="s">
        <v>17</v>
      </c>
      <c r="B27" s="1670"/>
      <c r="C27" s="187">
        <f>C26+'6 لكل القطاعات'!B32</f>
        <v>15750</v>
      </c>
      <c r="D27" s="187">
        <f>D26+'6 لكل القطاعات'!C32</f>
        <v>6691</v>
      </c>
      <c r="E27" s="187">
        <f>E26+'6 لكل القطاعات'!D32</f>
        <v>4830</v>
      </c>
      <c r="F27" s="187">
        <f>F26+'6 لكل القطاعات'!E32</f>
        <v>3871</v>
      </c>
      <c r="G27" s="187">
        <f>G26+'6 لكل القطاعات'!F32</f>
        <v>1580</v>
      </c>
      <c r="H27" s="187">
        <f>H26+'6 لكل القطاعات'!G32</f>
        <v>2063</v>
      </c>
      <c r="I27" s="187">
        <f>I26+'6 لكل القطاعات'!H32</f>
        <v>7514</v>
      </c>
      <c r="J27" s="188">
        <f t="shared" si="0"/>
        <v>34785</v>
      </c>
    </row>
    <row r="28" spans="1:13" ht="35.1" customHeight="1" x14ac:dyDescent="0.35">
      <c r="C28" s="15"/>
      <c r="D28" s="2"/>
      <c r="E28" s="2"/>
      <c r="F28" s="2"/>
      <c r="G28" s="2"/>
      <c r="H28" s="2"/>
      <c r="I28" s="2"/>
      <c r="J28" s="2"/>
      <c r="K28" s="20"/>
      <c r="L28" s="18"/>
      <c r="M28" s="107"/>
    </row>
    <row r="29" spans="1:13" ht="19.899999999999999" customHeight="1" x14ac:dyDescent="0.35">
      <c r="K29" s="2"/>
      <c r="L29" s="18"/>
      <c r="M29" s="107"/>
    </row>
    <row r="30" spans="1:13" ht="23.25" x14ac:dyDescent="0.35">
      <c r="D30" s="37"/>
      <c r="K30" s="2"/>
      <c r="L30" s="18"/>
      <c r="M30" s="107"/>
    </row>
    <row r="31" spans="1:13" ht="23.25" x14ac:dyDescent="0.35">
      <c r="D31" s="37"/>
      <c r="L31" s="18"/>
      <c r="M31" s="107"/>
    </row>
    <row r="32" spans="1:13" ht="23.25" x14ac:dyDescent="0.35">
      <c r="L32" s="18"/>
      <c r="M32" s="107"/>
    </row>
    <row r="33" spans="12:13" ht="23.25" x14ac:dyDescent="0.35">
      <c r="L33" s="18"/>
      <c r="M33" s="107"/>
    </row>
    <row r="34" spans="12:13" ht="23.25" x14ac:dyDescent="0.35">
      <c r="M34" s="107"/>
    </row>
    <row r="35" spans="12:13" ht="23.25" x14ac:dyDescent="0.35">
      <c r="M35" s="107"/>
    </row>
    <row r="36" spans="12:13" ht="23.25" x14ac:dyDescent="0.35">
      <c r="M36" s="107"/>
    </row>
    <row r="37" spans="12:13" ht="23.25" x14ac:dyDescent="0.35">
      <c r="M37" s="107"/>
    </row>
    <row r="38" spans="12:13" ht="23.25" x14ac:dyDescent="0.35">
      <c r="M38" s="107"/>
    </row>
    <row r="39" spans="12:13" ht="23.25" x14ac:dyDescent="0.35">
      <c r="M39" s="107"/>
    </row>
    <row r="40" spans="12:13" ht="23.25" x14ac:dyDescent="0.35">
      <c r="M40" s="107"/>
    </row>
    <row r="41" spans="12:13" ht="23.25" x14ac:dyDescent="0.35">
      <c r="M41" s="107"/>
    </row>
    <row r="42" spans="12:13" ht="23.25" x14ac:dyDescent="0.35">
      <c r="M42" s="107"/>
    </row>
    <row r="43" spans="12:13" ht="23.25" x14ac:dyDescent="0.35">
      <c r="M43" s="107"/>
    </row>
    <row r="44" spans="12:13" ht="23.25" x14ac:dyDescent="0.35">
      <c r="M44" s="107"/>
    </row>
    <row r="45" spans="12:13" ht="23.25" customHeight="1" x14ac:dyDescent="0.35">
      <c r="M45" s="107"/>
    </row>
    <row r="46" spans="12:13" ht="23.25" x14ac:dyDescent="0.35">
      <c r="M46" s="107"/>
    </row>
    <row r="47" spans="12:13" ht="23.25" x14ac:dyDescent="0.35">
      <c r="M47" s="107"/>
    </row>
    <row r="48" spans="12:13" ht="23.25" x14ac:dyDescent="0.35">
      <c r="M48" s="107"/>
    </row>
    <row r="49" spans="13:13" ht="23.25" x14ac:dyDescent="0.35">
      <c r="M49" s="107"/>
    </row>
    <row r="50" spans="13:13" ht="23.25" x14ac:dyDescent="0.35">
      <c r="M50" s="107"/>
    </row>
    <row r="51" spans="13:13" ht="23.25" x14ac:dyDescent="0.35">
      <c r="M51" s="107"/>
    </row>
    <row r="52" spans="13:13" ht="23.25" x14ac:dyDescent="0.35">
      <c r="M52" s="107"/>
    </row>
    <row r="53" spans="13:13" ht="23.25" x14ac:dyDescent="0.35">
      <c r="M53" s="107"/>
    </row>
    <row r="54" spans="13:13" ht="23.25" x14ac:dyDescent="0.35">
      <c r="M54" s="107"/>
    </row>
    <row r="55" spans="13:13" ht="23.25" x14ac:dyDescent="0.35">
      <c r="M55" s="107"/>
    </row>
  </sheetData>
  <mergeCells count="28">
    <mergeCell ref="A27:B27"/>
    <mergeCell ref="A3:B5"/>
    <mergeCell ref="F4:I4"/>
    <mergeCell ref="F3:I3"/>
    <mergeCell ref="J3:J5"/>
    <mergeCell ref="A25:B25"/>
    <mergeCell ref="A13:B13"/>
    <mergeCell ref="A26:B26"/>
    <mergeCell ref="A18:B18"/>
    <mergeCell ref="A19:B19"/>
    <mergeCell ref="A24:B24"/>
    <mergeCell ref="A20:B20"/>
    <mergeCell ref="A21:B21"/>
    <mergeCell ref="A22:B22"/>
    <mergeCell ref="A23:B23"/>
    <mergeCell ref="A7:B7"/>
    <mergeCell ref="A17:B17"/>
    <mergeCell ref="A6:B6"/>
    <mergeCell ref="A8:B8"/>
    <mergeCell ref="A9:B9"/>
    <mergeCell ref="A10:B10"/>
    <mergeCell ref="A11:B11"/>
    <mergeCell ref="A12:B12"/>
    <mergeCell ref="A1:J1"/>
    <mergeCell ref="A2:J2"/>
    <mergeCell ref="A14:B14"/>
    <mergeCell ref="A15:B15"/>
    <mergeCell ref="A16:B16"/>
  </mergeCells>
  <pageMargins left="1.1023622047244099" right="1.2992125984252001" top="1.7716535433070899" bottom="0.74803149606299202" header="1.14173228346457" footer="0.31496062992126"/>
  <pageSetup paperSize="9" scale="31" orientation="portrait" r:id="rId1"/>
  <headerFooter>
    <oddFooter>&amp;C&amp;"-,غامق"&amp;9 &amp;10 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18"/>
  <sheetViews>
    <sheetView rightToLeft="1" view="pageBreakPreview" topLeftCell="B16" zoomScale="70" zoomScaleNormal="70" zoomScaleSheetLayoutView="70" workbookViewId="0">
      <selection activeCell="F39" sqref="F39"/>
    </sheetView>
  </sheetViews>
  <sheetFormatPr defaultRowHeight="14.25" x14ac:dyDescent="0.2"/>
  <cols>
    <col min="1" max="1" width="9.125" hidden="1" customWidth="1"/>
    <col min="2" max="2" width="31.75" customWidth="1"/>
    <col min="3" max="3" width="24" customWidth="1"/>
    <col min="4" max="4" width="22.75" customWidth="1"/>
    <col min="5" max="5" width="23.75" customWidth="1"/>
    <col min="6" max="6" width="19.625" customWidth="1"/>
    <col min="7" max="7" width="20" customWidth="1"/>
    <col min="8" max="8" width="20.625" customWidth="1"/>
    <col min="9" max="9" width="13.625" customWidth="1"/>
    <col min="10" max="10" width="14" customWidth="1"/>
    <col min="11" max="11" width="33.75" style="364" customWidth="1"/>
  </cols>
  <sheetData>
    <row r="1" spans="2:16" ht="25.5" customHeight="1" x14ac:dyDescent="0.2">
      <c r="B1" s="371" t="s">
        <v>871</v>
      </c>
      <c r="C1" s="371"/>
      <c r="D1" s="371"/>
      <c r="E1" s="371"/>
      <c r="F1" s="371"/>
      <c r="G1" s="371"/>
      <c r="H1" s="371"/>
      <c r="I1" s="371"/>
      <c r="J1" s="371"/>
      <c r="K1" s="494" t="s">
        <v>620</v>
      </c>
    </row>
    <row r="2" spans="2:16" ht="36" customHeight="1" x14ac:dyDescent="0.2">
      <c r="B2" s="1529" t="s">
        <v>809</v>
      </c>
      <c r="C2" s="1529"/>
      <c r="D2" s="1529"/>
      <c r="E2" s="1529"/>
      <c r="F2" s="1529"/>
      <c r="G2" s="1529"/>
      <c r="H2" s="1529"/>
      <c r="I2" s="1529"/>
      <c r="J2" s="1529"/>
      <c r="K2" s="1529"/>
      <c r="L2" s="349"/>
    </row>
    <row r="3" spans="2:16" ht="36" customHeight="1" thickBot="1" x14ac:dyDescent="0.25">
      <c r="B3" s="1498" t="s">
        <v>810</v>
      </c>
      <c r="C3" s="1498"/>
      <c r="D3" s="1498"/>
      <c r="E3" s="1498"/>
      <c r="F3" s="1498"/>
      <c r="G3" s="1498"/>
      <c r="H3" s="1498"/>
      <c r="I3" s="1498"/>
      <c r="J3" s="1498"/>
      <c r="K3" s="1498"/>
      <c r="L3" s="349"/>
    </row>
    <row r="4" spans="2:16" ht="41.25" customHeight="1" thickBot="1" x14ac:dyDescent="0.25">
      <c r="B4" s="1681" t="s">
        <v>290</v>
      </c>
      <c r="C4" s="1332" t="s">
        <v>491</v>
      </c>
      <c r="D4" s="1308" t="s">
        <v>492</v>
      </c>
      <c r="E4" s="1053" t="s">
        <v>493</v>
      </c>
      <c r="F4" s="1683" t="s">
        <v>494</v>
      </c>
      <c r="G4" s="1684"/>
      <c r="H4" s="1685"/>
      <c r="I4" s="1686" t="s">
        <v>596</v>
      </c>
      <c r="J4" s="1679" t="s">
        <v>599</v>
      </c>
      <c r="K4" s="1676" t="s">
        <v>405</v>
      </c>
      <c r="L4" s="349"/>
    </row>
    <row r="5" spans="2:16" ht="51.75" customHeight="1" x14ac:dyDescent="0.2">
      <c r="B5" s="1555"/>
      <c r="C5" s="1050" t="s">
        <v>210</v>
      </c>
      <c r="D5" s="1050" t="s">
        <v>210</v>
      </c>
      <c r="E5" s="1050" t="s">
        <v>210</v>
      </c>
      <c r="F5" s="1567" t="s">
        <v>495</v>
      </c>
      <c r="G5" s="1567"/>
      <c r="H5" s="1567"/>
      <c r="I5" s="1687"/>
      <c r="J5" s="1547"/>
      <c r="K5" s="1560"/>
      <c r="L5" s="349"/>
    </row>
    <row r="6" spans="2:16" ht="42" customHeight="1" x14ac:dyDescent="0.2">
      <c r="B6" s="1555"/>
      <c r="C6" s="1051" t="s">
        <v>502</v>
      </c>
      <c r="D6" s="1051" t="s">
        <v>502</v>
      </c>
      <c r="E6" s="1051" t="s">
        <v>502</v>
      </c>
      <c r="F6" s="1678" t="s">
        <v>502</v>
      </c>
      <c r="G6" s="1678"/>
      <c r="H6" s="1678"/>
      <c r="I6" s="1687"/>
      <c r="J6" s="1547"/>
      <c r="K6" s="1560"/>
      <c r="L6" s="349"/>
      <c r="M6" s="626"/>
    </row>
    <row r="7" spans="2:16" ht="44.25" customHeight="1" thickBot="1" x14ac:dyDescent="0.25">
      <c r="B7" s="1682"/>
      <c r="C7" s="622" t="s">
        <v>496</v>
      </c>
      <c r="D7" s="1339" t="s">
        <v>497</v>
      </c>
      <c r="E7" s="623" t="s">
        <v>619</v>
      </c>
      <c r="F7" s="622" t="s">
        <v>498</v>
      </c>
      <c r="G7" s="624" t="s">
        <v>499</v>
      </c>
      <c r="H7" s="625" t="s">
        <v>595</v>
      </c>
      <c r="I7" s="1688"/>
      <c r="J7" s="1680"/>
      <c r="K7" s="1677"/>
      <c r="L7" s="349"/>
      <c r="P7" s="607"/>
    </row>
    <row r="8" spans="2:16" ht="24" customHeight="1" thickBot="1" x14ac:dyDescent="0.25">
      <c r="B8" s="1023" t="s">
        <v>753</v>
      </c>
      <c r="C8" s="514"/>
      <c r="D8" s="515"/>
      <c r="E8" s="515"/>
      <c r="F8" s="515"/>
      <c r="G8" s="515"/>
      <c r="H8" s="515"/>
      <c r="I8" s="515"/>
      <c r="J8" s="516"/>
      <c r="K8" s="995" t="s">
        <v>770</v>
      </c>
      <c r="L8" s="349"/>
    </row>
    <row r="9" spans="2:16" ht="18.95" customHeight="1" x14ac:dyDescent="0.2">
      <c r="B9" s="1080" t="s">
        <v>198</v>
      </c>
      <c r="C9" s="1274">
        <v>202</v>
      </c>
      <c r="D9" s="1274">
        <v>43</v>
      </c>
      <c r="E9" s="1274">
        <v>93</v>
      </c>
      <c r="F9" s="1274">
        <v>13</v>
      </c>
      <c r="G9" s="1274">
        <v>10</v>
      </c>
      <c r="H9" s="1274">
        <v>0</v>
      </c>
      <c r="I9" s="1274">
        <f>SUM(F9:H9)</f>
        <v>23</v>
      </c>
      <c r="J9" s="1274">
        <f>SUM(I9+E9+D9+C9)</f>
        <v>361</v>
      </c>
      <c r="K9" s="1010" t="s">
        <v>416</v>
      </c>
      <c r="L9" s="349"/>
    </row>
    <row r="10" spans="2:16" ht="18.95" customHeight="1" x14ac:dyDescent="0.2">
      <c r="B10" s="767" t="s">
        <v>310</v>
      </c>
      <c r="C10" s="1298">
        <v>317</v>
      </c>
      <c r="D10" s="1298">
        <v>182</v>
      </c>
      <c r="E10" s="1298">
        <v>53</v>
      </c>
      <c r="F10" s="1298">
        <v>274</v>
      </c>
      <c r="G10" s="1298">
        <v>47</v>
      </c>
      <c r="H10" s="1298">
        <v>96</v>
      </c>
      <c r="I10" s="1274">
        <f t="shared" ref="I10:I33" si="0">SUM(F10:H10)</f>
        <v>417</v>
      </c>
      <c r="J10" s="1274">
        <f t="shared" ref="J10:J34" si="1">SUM(I10+E10+D10+C10)</f>
        <v>969</v>
      </c>
      <c r="K10" s="1097" t="s">
        <v>483</v>
      </c>
      <c r="L10" s="349"/>
    </row>
    <row r="11" spans="2:16" ht="18.95" customHeight="1" x14ac:dyDescent="0.2">
      <c r="B11" s="767" t="s">
        <v>33</v>
      </c>
      <c r="C11" s="1298">
        <v>14723</v>
      </c>
      <c r="D11" s="1298">
        <v>2663</v>
      </c>
      <c r="E11" s="1298">
        <v>176</v>
      </c>
      <c r="F11" s="1298">
        <v>291</v>
      </c>
      <c r="G11" s="1298">
        <v>508</v>
      </c>
      <c r="H11" s="1298">
        <v>243</v>
      </c>
      <c r="I11" s="1274">
        <f t="shared" si="0"/>
        <v>1042</v>
      </c>
      <c r="J11" s="1274">
        <f t="shared" si="1"/>
        <v>18604</v>
      </c>
      <c r="K11" s="1097" t="s">
        <v>484</v>
      </c>
      <c r="L11" s="349"/>
    </row>
    <row r="12" spans="2:16" ht="18.95" customHeight="1" x14ac:dyDescent="0.2">
      <c r="B12" s="767" t="s">
        <v>45</v>
      </c>
      <c r="C12" s="1298">
        <v>147</v>
      </c>
      <c r="D12" s="1298">
        <v>53</v>
      </c>
      <c r="E12" s="1298">
        <v>31</v>
      </c>
      <c r="F12" s="1298">
        <v>334</v>
      </c>
      <c r="G12" s="1298">
        <v>240</v>
      </c>
      <c r="H12" s="1298">
        <v>98</v>
      </c>
      <c r="I12" s="1274">
        <f t="shared" si="0"/>
        <v>672</v>
      </c>
      <c r="J12" s="1274">
        <f t="shared" si="1"/>
        <v>903</v>
      </c>
      <c r="K12" s="1097" t="s">
        <v>419</v>
      </c>
      <c r="L12" s="349"/>
    </row>
    <row r="13" spans="2:16" ht="18.95" customHeight="1" x14ac:dyDescent="0.2">
      <c r="B13" s="767" t="s">
        <v>37</v>
      </c>
      <c r="C13" s="1298">
        <v>616</v>
      </c>
      <c r="D13" s="1298">
        <v>165</v>
      </c>
      <c r="E13" s="1298">
        <v>84</v>
      </c>
      <c r="F13" s="1298">
        <v>363</v>
      </c>
      <c r="G13" s="1298">
        <v>15</v>
      </c>
      <c r="H13" s="1298">
        <v>32</v>
      </c>
      <c r="I13" s="1274">
        <f t="shared" si="0"/>
        <v>410</v>
      </c>
      <c r="J13" s="1274">
        <f t="shared" si="1"/>
        <v>1275</v>
      </c>
      <c r="K13" s="1097" t="s">
        <v>420</v>
      </c>
      <c r="L13" s="349"/>
    </row>
    <row r="14" spans="2:16" ht="18.95" customHeight="1" x14ac:dyDescent="0.2">
      <c r="B14" s="767" t="s">
        <v>138</v>
      </c>
      <c r="C14" s="1298">
        <v>191</v>
      </c>
      <c r="D14" s="1298">
        <v>60</v>
      </c>
      <c r="E14" s="1298">
        <v>280</v>
      </c>
      <c r="F14" s="1298">
        <v>45</v>
      </c>
      <c r="G14" s="1298">
        <v>90</v>
      </c>
      <c r="H14" s="1298">
        <v>11</v>
      </c>
      <c r="I14" s="1274">
        <f t="shared" si="0"/>
        <v>146</v>
      </c>
      <c r="J14" s="1274">
        <f t="shared" si="1"/>
        <v>677</v>
      </c>
      <c r="K14" s="1097" t="s">
        <v>421</v>
      </c>
      <c r="L14" s="349"/>
    </row>
    <row r="15" spans="2:16" ht="18.95" customHeight="1" x14ac:dyDescent="0.2">
      <c r="B15" s="767" t="s">
        <v>36</v>
      </c>
      <c r="C15" s="1298">
        <v>198</v>
      </c>
      <c r="D15" s="1298">
        <v>73</v>
      </c>
      <c r="E15" s="1298">
        <v>114</v>
      </c>
      <c r="F15" s="1298">
        <v>261</v>
      </c>
      <c r="G15" s="1298">
        <v>72</v>
      </c>
      <c r="H15" s="1298">
        <v>134</v>
      </c>
      <c r="I15" s="1274">
        <f t="shared" si="0"/>
        <v>467</v>
      </c>
      <c r="J15" s="1274">
        <f t="shared" si="1"/>
        <v>852</v>
      </c>
      <c r="K15" s="1097" t="s">
        <v>422</v>
      </c>
      <c r="L15" s="349"/>
    </row>
    <row r="16" spans="2:16" ht="18.95" customHeight="1" x14ac:dyDescent="0.2">
      <c r="B16" s="767" t="s">
        <v>38</v>
      </c>
      <c r="C16" s="1298">
        <v>82</v>
      </c>
      <c r="D16" s="1298">
        <v>45</v>
      </c>
      <c r="E16" s="1298">
        <v>3</v>
      </c>
      <c r="F16" s="1298">
        <v>74</v>
      </c>
      <c r="G16" s="1298">
        <v>13</v>
      </c>
      <c r="H16" s="1298">
        <v>66</v>
      </c>
      <c r="I16" s="1274">
        <f t="shared" si="0"/>
        <v>153</v>
      </c>
      <c r="J16" s="1274">
        <f t="shared" si="1"/>
        <v>283</v>
      </c>
      <c r="K16" s="1097" t="s">
        <v>485</v>
      </c>
      <c r="L16" s="349"/>
    </row>
    <row r="17" spans="2:12" ht="18.95" customHeight="1" x14ac:dyDescent="0.2">
      <c r="B17" s="767" t="s">
        <v>125</v>
      </c>
      <c r="C17" s="1298">
        <v>328</v>
      </c>
      <c r="D17" s="1298">
        <v>64</v>
      </c>
      <c r="E17" s="1298">
        <v>6</v>
      </c>
      <c r="F17" s="1298">
        <v>69</v>
      </c>
      <c r="G17" s="1298">
        <v>35</v>
      </c>
      <c r="H17" s="1298">
        <v>33</v>
      </c>
      <c r="I17" s="1274">
        <f t="shared" si="0"/>
        <v>137</v>
      </c>
      <c r="J17" s="1274">
        <f t="shared" si="1"/>
        <v>535</v>
      </c>
      <c r="K17" s="1097" t="s">
        <v>424</v>
      </c>
      <c r="L17" s="349"/>
    </row>
    <row r="18" spans="2:12" ht="18.95" customHeight="1" x14ac:dyDescent="0.2">
      <c r="B18" s="767" t="s">
        <v>48</v>
      </c>
      <c r="C18" s="1298">
        <v>223</v>
      </c>
      <c r="D18" s="1298">
        <v>161</v>
      </c>
      <c r="E18" s="1298">
        <v>94</v>
      </c>
      <c r="F18" s="1298">
        <v>147</v>
      </c>
      <c r="G18" s="1298">
        <v>17</v>
      </c>
      <c r="H18" s="1298">
        <v>7</v>
      </c>
      <c r="I18" s="1274">
        <f t="shared" si="0"/>
        <v>171</v>
      </c>
      <c r="J18" s="1274">
        <f t="shared" si="1"/>
        <v>649</v>
      </c>
      <c r="K18" s="1097" t="s">
        <v>425</v>
      </c>
      <c r="L18" s="349"/>
    </row>
    <row r="19" spans="2:12" ht="18.95" customHeight="1" x14ac:dyDescent="0.2">
      <c r="B19" s="767" t="s">
        <v>141</v>
      </c>
      <c r="C19" s="1298">
        <v>241</v>
      </c>
      <c r="D19" s="1298">
        <v>162</v>
      </c>
      <c r="E19" s="1298">
        <v>46</v>
      </c>
      <c r="F19" s="1298">
        <v>155</v>
      </c>
      <c r="G19" s="1298">
        <v>12</v>
      </c>
      <c r="H19" s="1298">
        <v>115</v>
      </c>
      <c r="I19" s="1274">
        <f t="shared" si="0"/>
        <v>282</v>
      </c>
      <c r="J19" s="1274">
        <f t="shared" si="1"/>
        <v>731</v>
      </c>
      <c r="K19" s="1097" t="s">
        <v>426</v>
      </c>
      <c r="L19" s="349"/>
    </row>
    <row r="20" spans="2:12" ht="18.95" customHeight="1" x14ac:dyDescent="0.2">
      <c r="B20" s="767" t="s">
        <v>40</v>
      </c>
      <c r="C20" s="1298">
        <v>146</v>
      </c>
      <c r="D20" s="1298">
        <v>88</v>
      </c>
      <c r="E20" s="1298">
        <v>92</v>
      </c>
      <c r="F20" s="1298">
        <v>30</v>
      </c>
      <c r="G20" s="1298">
        <v>10</v>
      </c>
      <c r="H20" s="1298">
        <v>0</v>
      </c>
      <c r="I20" s="1274">
        <f t="shared" si="0"/>
        <v>40</v>
      </c>
      <c r="J20" s="1274">
        <f t="shared" si="1"/>
        <v>366</v>
      </c>
      <c r="K20" s="1097" t="s">
        <v>486</v>
      </c>
      <c r="L20" s="349"/>
    </row>
    <row r="21" spans="2:12" ht="18.95" customHeight="1" x14ac:dyDescent="0.2">
      <c r="B21" s="767" t="s">
        <v>34</v>
      </c>
      <c r="C21" s="1298">
        <v>324</v>
      </c>
      <c r="D21" s="1298">
        <v>73</v>
      </c>
      <c r="E21" s="1298">
        <v>440</v>
      </c>
      <c r="F21" s="1298">
        <v>277</v>
      </c>
      <c r="G21" s="1298">
        <v>17</v>
      </c>
      <c r="H21" s="1298">
        <v>14</v>
      </c>
      <c r="I21" s="1274">
        <f t="shared" si="0"/>
        <v>308</v>
      </c>
      <c r="J21" s="1274">
        <f t="shared" si="1"/>
        <v>1145</v>
      </c>
      <c r="K21" s="1097" t="s">
        <v>428</v>
      </c>
      <c r="L21" s="349"/>
    </row>
    <row r="22" spans="2:12" ht="18.95" customHeight="1" x14ac:dyDescent="0.2">
      <c r="B22" s="767" t="s">
        <v>136</v>
      </c>
      <c r="C22" s="1298">
        <v>113</v>
      </c>
      <c r="D22" s="1298">
        <v>108</v>
      </c>
      <c r="E22" s="1298">
        <v>260</v>
      </c>
      <c r="F22" s="1298">
        <v>206</v>
      </c>
      <c r="G22" s="1298">
        <v>24</v>
      </c>
      <c r="H22" s="1298">
        <v>12</v>
      </c>
      <c r="I22" s="1274">
        <f t="shared" si="0"/>
        <v>242</v>
      </c>
      <c r="J22" s="1274">
        <f t="shared" si="1"/>
        <v>723</v>
      </c>
      <c r="K22" s="1097" t="s">
        <v>429</v>
      </c>
      <c r="L22" s="349"/>
    </row>
    <row r="23" spans="2:12" ht="18.95" customHeight="1" x14ac:dyDescent="0.2">
      <c r="B23" s="767" t="s">
        <v>31</v>
      </c>
      <c r="C23" s="1298">
        <v>187</v>
      </c>
      <c r="D23" s="1298">
        <v>299</v>
      </c>
      <c r="E23" s="1298">
        <v>193</v>
      </c>
      <c r="F23" s="1298">
        <v>192</v>
      </c>
      <c r="G23" s="1298">
        <v>37</v>
      </c>
      <c r="H23" s="1298">
        <v>27</v>
      </c>
      <c r="I23" s="1274">
        <f t="shared" si="0"/>
        <v>256</v>
      </c>
      <c r="J23" s="1274">
        <f t="shared" si="1"/>
        <v>935</v>
      </c>
      <c r="K23" s="1097" t="s">
        <v>461</v>
      </c>
      <c r="L23" s="349"/>
    </row>
    <row r="24" spans="2:12" ht="18.95" customHeight="1" x14ac:dyDescent="0.2">
      <c r="B24" s="767" t="s">
        <v>304</v>
      </c>
      <c r="C24" s="1298">
        <v>208</v>
      </c>
      <c r="D24" s="1298">
        <v>156</v>
      </c>
      <c r="E24" s="1298">
        <v>339</v>
      </c>
      <c r="F24" s="1298">
        <v>124</v>
      </c>
      <c r="G24" s="1298">
        <v>165</v>
      </c>
      <c r="H24" s="1298">
        <v>310</v>
      </c>
      <c r="I24" s="1274">
        <f t="shared" si="0"/>
        <v>599</v>
      </c>
      <c r="J24" s="1274">
        <f t="shared" si="1"/>
        <v>1302</v>
      </c>
      <c r="K24" s="1097" t="s">
        <v>431</v>
      </c>
      <c r="L24" s="349"/>
    </row>
    <row r="25" spans="2:12" ht="18.95" customHeight="1" x14ac:dyDescent="0.2">
      <c r="B25" s="767" t="s">
        <v>43</v>
      </c>
      <c r="C25" s="1298">
        <v>201</v>
      </c>
      <c r="D25" s="1298">
        <v>94</v>
      </c>
      <c r="E25" s="1298">
        <v>12</v>
      </c>
      <c r="F25" s="1298">
        <v>21</v>
      </c>
      <c r="G25" s="1298">
        <v>10</v>
      </c>
      <c r="H25" s="1298">
        <v>0</v>
      </c>
      <c r="I25" s="1274">
        <f t="shared" si="0"/>
        <v>31</v>
      </c>
      <c r="J25" s="1274">
        <f t="shared" si="1"/>
        <v>338</v>
      </c>
      <c r="K25" s="1097" t="s">
        <v>432</v>
      </c>
      <c r="L25" s="349"/>
    </row>
    <row r="26" spans="2:12" ht="18.95" customHeight="1" x14ac:dyDescent="0.2">
      <c r="B26" s="767" t="s">
        <v>27</v>
      </c>
      <c r="C26" s="1298">
        <v>134</v>
      </c>
      <c r="D26" s="1298">
        <v>125</v>
      </c>
      <c r="E26" s="1298">
        <v>20</v>
      </c>
      <c r="F26" s="1298">
        <v>48</v>
      </c>
      <c r="G26" s="1298">
        <v>13</v>
      </c>
      <c r="H26" s="1298">
        <v>21</v>
      </c>
      <c r="I26" s="1274">
        <f t="shared" si="0"/>
        <v>82</v>
      </c>
      <c r="J26" s="1274">
        <f t="shared" si="1"/>
        <v>361</v>
      </c>
      <c r="K26" s="1097" t="s">
        <v>487</v>
      </c>
      <c r="L26" s="349"/>
    </row>
    <row r="27" spans="2:12" ht="18.95" customHeight="1" x14ac:dyDescent="0.2">
      <c r="B27" s="767" t="s">
        <v>35</v>
      </c>
      <c r="C27" s="1298">
        <v>1016</v>
      </c>
      <c r="D27" s="1298">
        <v>640</v>
      </c>
      <c r="E27" s="1298">
        <v>313</v>
      </c>
      <c r="F27" s="1298">
        <v>239</v>
      </c>
      <c r="G27" s="1298">
        <v>307</v>
      </c>
      <c r="H27" s="1298">
        <v>494</v>
      </c>
      <c r="I27" s="1274">
        <f t="shared" si="0"/>
        <v>1040</v>
      </c>
      <c r="J27" s="1274">
        <f t="shared" si="1"/>
        <v>3009</v>
      </c>
      <c r="K27" s="1097" t="s">
        <v>488</v>
      </c>
      <c r="L27" s="349"/>
    </row>
    <row r="28" spans="2:12" ht="18.95" customHeight="1" x14ac:dyDescent="0.2">
      <c r="B28" s="767" t="s">
        <v>39</v>
      </c>
      <c r="C28" s="1298">
        <v>324</v>
      </c>
      <c r="D28" s="1298">
        <v>144</v>
      </c>
      <c r="E28" s="1298">
        <v>91</v>
      </c>
      <c r="F28" s="1298">
        <v>142</v>
      </c>
      <c r="G28" s="1298">
        <v>30</v>
      </c>
      <c r="H28" s="1298">
        <v>18</v>
      </c>
      <c r="I28" s="1274">
        <f t="shared" si="0"/>
        <v>190</v>
      </c>
      <c r="J28" s="1274">
        <f t="shared" si="1"/>
        <v>749</v>
      </c>
      <c r="K28" s="1097" t="s">
        <v>435</v>
      </c>
      <c r="L28" s="349"/>
    </row>
    <row r="29" spans="2:12" ht="18.95" customHeight="1" x14ac:dyDescent="0.2">
      <c r="B29" s="767" t="s">
        <v>46</v>
      </c>
      <c r="C29" s="1298">
        <v>147</v>
      </c>
      <c r="D29" s="1298">
        <v>2</v>
      </c>
      <c r="E29" s="1298">
        <v>163</v>
      </c>
      <c r="F29" s="1298">
        <v>31</v>
      </c>
      <c r="G29" s="1298">
        <v>4</v>
      </c>
      <c r="H29" s="1298">
        <v>9</v>
      </c>
      <c r="I29" s="1274">
        <f t="shared" si="0"/>
        <v>44</v>
      </c>
      <c r="J29" s="1274">
        <f t="shared" si="1"/>
        <v>356</v>
      </c>
      <c r="K29" s="1097" t="s">
        <v>520</v>
      </c>
      <c r="L29" s="349"/>
    </row>
    <row r="30" spans="2:12" ht="18.95" customHeight="1" x14ac:dyDescent="0.2">
      <c r="B30" s="767" t="s">
        <v>312</v>
      </c>
      <c r="C30" s="1298">
        <v>57</v>
      </c>
      <c r="D30" s="1298">
        <v>0</v>
      </c>
      <c r="E30" s="1298">
        <v>28</v>
      </c>
      <c r="F30" s="1298">
        <v>14</v>
      </c>
      <c r="G30" s="1298">
        <v>11</v>
      </c>
      <c r="H30" s="1298">
        <v>11</v>
      </c>
      <c r="I30" s="1274">
        <f t="shared" si="0"/>
        <v>36</v>
      </c>
      <c r="J30" s="1274">
        <f t="shared" si="1"/>
        <v>121</v>
      </c>
      <c r="K30" s="1097" t="s">
        <v>437</v>
      </c>
      <c r="L30" s="349"/>
    </row>
    <row r="31" spans="2:12" ht="18.95" customHeight="1" x14ac:dyDescent="0.2">
      <c r="B31" s="767" t="s">
        <v>49</v>
      </c>
      <c r="C31" s="1298">
        <v>109</v>
      </c>
      <c r="D31" s="1298">
        <v>102</v>
      </c>
      <c r="E31" s="1298">
        <v>0</v>
      </c>
      <c r="F31" s="1298">
        <v>52</v>
      </c>
      <c r="G31" s="1298">
        <v>0</v>
      </c>
      <c r="H31" s="1298">
        <v>1</v>
      </c>
      <c r="I31" s="1274">
        <f t="shared" si="0"/>
        <v>53</v>
      </c>
      <c r="J31" s="1274">
        <f t="shared" si="1"/>
        <v>264</v>
      </c>
      <c r="K31" s="1097" t="s">
        <v>438</v>
      </c>
      <c r="L31" s="349"/>
    </row>
    <row r="32" spans="2:12" ht="18.95" customHeight="1" x14ac:dyDescent="0.2">
      <c r="B32" s="767" t="s">
        <v>376</v>
      </c>
      <c r="C32" s="1298">
        <v>212</v>
      </c>
      <c r="D32" s="1298">
        <v>3</v>
      </c>
      <c r="E32" s="1298">
        <v>1</v>
      </c>
      <c r="F32" s="1298">
        <v>36</v>
      </c>
      <c r="G32" s="1298">
        <v>10</v>
      </c>
      <c r="H32" s="1298">
        <v>20</v>
      </c>
      <c r="I32" s="1274">
        <f t="shared" si="0"/>
        <v>66</v>
      </c>
      <c r="J32" s="1274">
        <f t="shared" si="1"/>
        <v>282</v>
      </c>
      <c r="K32" s="1097" t="s">
        <v>489</v>
      </c>
      <c r="L32" s="349"/>
    </row>
    <row r="33" spans="1:12" ht="18.75" customHeight="1" thickBot="1" x14ac:dyDescent="0.25">
      <c r="B33" s="396" t="s">
        <v>377</v>
      </c>
      <c r="C33" s="1303">
        <v>6</v>
      </c>
      <c r="D33" s="1303">
        <v>24</v>
      </c>
      <c r="E33" s="1303">
        <v>0</v>
      </c>
      <c r="F33" s="1303">
        <v>0</v>
      </c>
      <c r="G33" s="1303">
        <v>0</v>
      </c>
      <c r="H33" s="1303">
        <v>0</v>
      </c>
      <c r="I33" s="1274">
        <f t="shared" si="0"/>
        <v>0</v>
      </c>
      <c r="J33" s="895">
        <f t="shared" si="1"/>
        <v>30</v>
      </c>
      <c r="K33" s="481" t="s">
        <v>490</v>
      </c>
      <c r="L33" s="349"/>
    </row>
    <row r="34" spans="1:12" ht="18.95" customHeight="1" thickBot="1" x14ac:dyDescent="0.25">
      <c r="B34" s="610" t="s">
        <v>363</v>
      </c>
      <c r="C34" s="1338">
        <f>SUM(C9:C33)</f>
        <v>20452</v>
      </c>
      <c r="D34" s="1338">
        <f>SUM(D9:D33)</f>
        <v>5529</v>
      </c>
      <c r="E34" s="1338">
        <f>SUM(E9:E33)</f>
        <v>2932</v>
      </c>
      <c r="F34" s="1338">
        <f t="shared" ref="F34:I34" si="2">SUM(F9:F33)</f>
        <v>3438</v>
      </c>
      <c r="G34" s="1338">
        <f t="shared" si="2"/>
        <v>1697</v>
      </c>
      <c r="H34" s="1338">
        <f t="shared" si="2"/>
        <v>1772</v>
      </c>
      <c r="I34" s="1338">
        <f t="shared" si="2"/>
        <v>6907</v>
      </c>
      <c r="J34" s="1026">
        <f t="shared" si="1"/>
        <v>35820</v>
      </c>
      <c r="K34" s="795" t="s">
        <v>395</v>
      </c>
      <c r="L34" s="349"/>
    </row>
    <row r="35" spans="1:12" x14ac:dyDescent="0.2">
      <c r="K35"/>
    </row>
    <row r="36" spans="1:12" x14ac:dyDescent="0.2">
      <c r="K36"/>
    </row>
    <row r="37" spans="1:12" x14ac:dyDescent="0.2">
      <c r="B37" s="821"/>
      <c r="K37"/>
    </row>
    <row r="38" spans="1:12" ht="14.25" customHeight="1" x14ac:dyDescent="0.2">
      <c r="B38" s="821"/>
      <c r="K38"/>
    </row>
    <row r="39" spans="1:12" ht="14.25" customHeight="1" x14ac:dyDescent="0.2">
      <c r="A39" s="821"/>
      <c r="B39" s="821"/>
      <c r="K39"/>
    </row>
    <row r="40" spans="1:12" ht="14.25" customHeight="1" x14ac:dyDescent="0.2">
      <c r="A40" s="821"/>
      <c r="B40" s="821"/>
      <c r="K40"/>
    </row>
    <row r="41" spans="1:12" ht="14.25" customHeight="1" x14ac:dyDescent="0.2">
      <c r="A41" s="821"/>
      <c r="B41" s="821"/>
      <c r="K41"/>
    </row>
    <row r="42" spans="1:12" x14ac:dyDescent="0.2">
      <c r="A42" s="821"/>
      <c r="B42" s="821"/>
      <c r="K42"/>
    </row>
    <row r="43" spans="1:12" x14ac:dyDescent="0.2">
      <c r="A43" s="821"/>
      <c r="B43" s="821"/>
      <c r="K43"/>
    </row>
    <row r="44" spans="1:12" x14ac:dyDescent="0.2">
      <c r="A44" s="821"/>
      <c r="B44" s="821"/>
      <c r="K44"/>
    </row>
    <row r="45" spans="1:12" x14ac:dyDescent="0.2">
      <c r="A45" s="821"/>
      <c r="B45" s="821"/>
      <c r="K45"/>
    </row>
    <row r="46" spans="1:12" x14ac:dyDescent="0.2">
      <c r="A46" s="821"/>
      <c r="B46" s="821"/>
      <c r="K46"/>
    </row>
    <row r="47" spans="1:12" x14ac:dyDescent="0.2">
      <c r="A47" s="821"/>
      <c r="B47" s="821"/>
      <c r="K47"/>
    </row>
    <row r="48" spans="1:12" x14ac:dyDescent="0.2">
      <c r="A48" s="821"/>
      <c r="B48" s="821"/>
      <c r="K48"/>
    </row>
    <row r="49" spans="1:11" x14ac:dyDescent="0.2">
      <c r="A49" s="821"/>
      <c r="B49" s="821"/>
      <c r="K49"/>
    </row>
    <row r="50" spans="1:11" x14ac:dyDescent="0.2">
      <c r="A50" s="821"/>
      <c r="B50" s="821"/>
      <c r="K50"/>
    </row>
    <row r="51" spans="1:11" x14ac:dyDescent="0.2">
      <c r="A51" s="821"/>
      <c r="B51" s="821"/>
      <c r="K51"/>
    </row>
    <row r="52" spans="1:11" x14ac:dyDescent="0.2">
      <c r="A52" s="821"/>
      <c r="B52" s="821"/>
      <c r="K52"/>
    </row>
    <row r="53" spans="1:11" x14ac:dyDescent="0.2">
      <c r="A53" s="821"/>
      <c r="B53" s="821"/>
      <c r="K53"/>
    </row>
    <row r="54" spans="1:11" x14ac:dyDescent="0.2">
      <c r="A54" s="821"/>
      <c r="B54" s="821"/>
      <c r="K54"/>
    </row>
    <row r="55" spans="1:11" x14ac:dyDescent="0.2">
      <c r="A55" s="821"/>
      <c r="B55" s="821"/>
      <c r="K55"/>
    </row>
    <row r="56" spans="1:11" x14ac:dyDescent="0.2">
      <c r="A56" s="821"/>
      <c r="B56" s="821"/>
      <c r="K56"/>
    </row>
    <row r="57" spans="1:11" x14ac:dyDescent="0.2">
      <c r="A57" s="821"/>
      <c r="B57" s="821"/>
      <c r="K57"/>
    </row>
    <row r="58" spans="1:11" x14ac:dyDescent="0.2">
      <c r="A58" s="821"/>
      <c r="B58" s="821"/>
      <c r="K58"/>
    </row>
    <row r="59" spans="1:11" x14ac:dyDescent="0.2">
      <c r="A59" s="821"/>
      <c r="B59" s="821"/>
      <c r="K59"/>
    </row>
    <row r="60" spans="1:11" x14ac:dyDescent="0.2">
      <c r="A60" s="821"/>
      <c r="B60" s="821"/>
      <c r="K60"/>
    </row>
    <row r="61" spans="1:11" x14ac:dyDescent="0.2">
      <c r="A61" s="821"/>
      <c r="B61" s="821"/>
      <c r="K61"/>
    </row>
    <row r="62" spans="1:11" x14ac:dyDescent="0.2">
      <c r="A62" s="821"/>
      <c r="B62" s="821"/>
      <c r="K62"/>
    </row>
    <row r="63" spans="1:11" x14ac:dyDescent="0.2">
      <c r="A63" s="821"/>
      <c r="B63" s="821"/>
      <c r="K63"/>
    </row>
    <row r="64" spans="1:11" x14ac:dyDescent="0.2">
      <c r="A64" s="821"/>
      <c r="B64" s="821"/>
      <c r="K64"/>
    </row>
    <row r="65" spans="1:11" x14ac:dyDescent="0.2">
      <c r="A65" s="821"/>
      <c r="B65" s="821"/>
      <c r="K65"/>
    </row>
    <row r="66" spans="1:11" s="278" customFormat="1" x14ac:dyDescent="0.2">
      <c r="A66" s="822"/>
      <c r="B66" s="822"/>
    </row>
    <row r="67" spans="1:11" x14ac:dyDescent="0.2">
      <c r="A67" s="821"/>
      <c r="B67" s="821"/>
      <c r="K67"/>
    </row>
    <row r="68" spans="1:11" x14ac:dyDescent="0.2">
      <c r="A68" s="821"/>
      <c r="B68" s="821"/>
      <c r="K68"/>
    </row>
    <row r="69" spans="1:11" x14ac:dyDescent="0.2">
      <c r="A69" s="821"/>
      <c r="B69" s="821"/>
      <c r="K69"/>
    </row>
    <row r="70" spans="1:11" x14ac:dyDescent="0.2">
      <c r="A70" s="821"/>
      <c r="B70" s="821"/>
      <c r="K70"/>
    </row>
    <row r="71" spans="1:11" x14ac:dyDescent="0.2">
      <c r="A71" s="821"/>
      <c r="B71" s="821"/>
      <c r="K71"/>
    </row>
    <row r="72" spans="1:11" x14ac:dyDescent="0.2">
      <c r="A72" s="821"/>
      <c r="B72" s="821"/>
      <c r="K72"/>
    </row>
    <row r="73" spans="1:11" x14ac:dyDescent="0.2">
      <c r="A73" s="821"/>
      <c r="B73" s="821"/>
      <c r="K73"/>
    </row>
    <row r="74" spans="1:11" x14ac:dyDescent="0.2">
      <c r="A74" s="821"/>
      <c r="B74" s="821"/>
      <c r="K74"/>
    </row>
    <row r="75" spans="1:11" x14ac:dyDescent="0.2">
      <c r="A75" s="821"/>
      <c r="B75" s="821"/>
      <c r="K75"/>
    </row>
    <row r="76" spans="1:11" x14ac:dyDescent="0.2">
      <c r="A76" s="821"/>
      <c r="B76" s="821"/>
      <c r="K76"/>
    </row>
    <row r="77" spans="1:11" x14ac:dyDescent="0.2">
      <c r="A77" s="821"/>
      <c r="B77" s="821"/>
      <c r="K77"/>
    </row>
    <row r="78" spans="1:11" x14ac:dyDescent="0.2">
      <c r="A78" s="821"/>
      <c r="B78" s="821"/>
      <c r="K78"/>
    </row>
    <row r="79" spans="1:11" x14ac:dyDescent="0.2">
      <c r="A79" s="821"/>
      <c r="B79" s="821"/>
      <c r="K79"/>
    </row>
    <row r="80" spans="1:11" x14ac:dyDescent="0.2">
      <c r="A80" s="821"/>
      <c r="B80" s="821"/>
      <c r="K80"/>
    </row>
    <row r="81" spans="1:11" x14ac:dyDescent="0.2">
      <c r="A81" s="821"/>
      <c r="B81" s="821"/>
      <c r="K81"/>
    </row>
    <row r="82" spans="1:11" x14ac:dyDescent="0.2">
      <c r="A82" s="821"/>
      <c r="B82" s="821"/>
      <c r="K82"/>
    </row>
    <row r="83" spans="1:11" x14ac:dyDescent="0.2">
      <c r="A83" s="821"/>
      <c r="B83" s="821"/>
      <c r="K83"/>
    </row>
    <row r="84" spans="1:11" x14ac:dyDescent="0.2">
      <c r="A84" s="821"/>
      <c r="B84" s="821"/>
      <c r="K84"/>
    </row>
    <row r="85" spans="1:11" x14ac:dyDescent="0.2">
      <c r="A85" s="821"/>
      <c r="B85" s="821"/>
      <c r="K85"/>
    </row>
    <row r="86" spans="1:11" x14ac:dyDescent="0.2">
      <c r="A86" s="821"/>
      <c r="B86" s="821"/>
      <c r="K86"/>
    </row>
    <row r="87" spans="1:11" x14ac:dyDescent="0.2">
      <c r="A87" s="821"/>
      <c r="B87" s="821"/>
      <c r="K87"/>
    </row>
    <row r="88" spans="1:11" x14ac:dyDescent="0.2">
      <c r="A88" s="821"/>
      <c r="K88"/>
    </row>
    <row r="89" spans="1:11" x14ac:dyDescent="0.2">
      <c r="A89" s="821"/>
      <c r="K89"/>
    </row>
    <row r="90" spans="1:11" x14ac:dyDescent="0.2">
      <c r="A90" s="821"/>
      <c r="K90"/>
    </row>
    <row r="91" spans="1:11" x14ac:dyDescent="0.2">
      <c r="A91" s="821"/>
      <c r="K91"/>
    </row>
    <row r="92" spans="1:11" x14ac:dyDescent="0.2">
      <c r="A92" s="821"/>
      <c r="K92"/>
    </row>
    <row r="93" spans="1:11" x14ac:dyDescent="0.2">
      <c r="A93" s="821"/>
      <c r="K93"/>
    </row>
    <row r="94" spans="1:11" ht="14.25" customHeight="1" x14ac:dyDescent="0.2">
      <c r="K94"/>
    </row>
    <row r="95" spans="1:11" ht="14.25" customHeight="1" x14ac:dyDescent="0.2">
      <c r="K95"/>
    </row>
    <row r="96" spans="1:11" x14ac:dyDescent="0.2">
      <c r="B96" s="821"/>
      <c r="K96"/>
    </row>
    <row r="97" spans="2:11" x14ac:dyDescent="0.2">
      <c r="B97" s="821"/>
      <c r="K97"/>
    </row>
    <row r="98" spans="2:11" x14ac:dyDescent="0.2">
      <c r="B98" s="821"/>
      <c r="K98"/>
    </row>
    <row r="99" spans="2:11" x14ac:dyDescent="0.2">
      <c r="B99" s="821"/>
      <c r="K99"/>
    </row>
    <row r="100" spans="2:11" x14ac:dyDescent="0.2">
      <c r="B100" s="821"/>
      <c r="K100"/>
    </row>
    <row r="101" spans="2:11" x14ac:dyDescent="0.2">
      <c r="B101" s="821"/>
      <c r="K101"/>
    </row>
    <row r="102" spans="2:11" x14ac:dyDescent="0.2">
      <c r="B102" s="821"/>
      <c r="K102"/>
    </row>
    <row r="103" spans="2:11" x14ac:dyDescent="0.2">
      <c r="B103" s="821"/>
      <c r="K103"/>
    </row>
    <row r="104" spans="2:11" x14ac:dyDescent="0.2">
      <c r="B104" s="821"/>
      <c r="K104"/>
    </row>
    <row r="105" spans="2:11" x14ac:dyDescent="0.2">
      <c r="B105" s="821"/>
      <c r="K105"/>
    </row>
    <row r="106" spans="2:11" x14ac:dyDescent="0.2">
      <c r="B106" s="821"/>
      <c r="K106"/>
    </row>
    <row r="107" spans="2:11" x14ac:dyDescent="0.2">
      <c r="B107" s="821"/>
      <c r="K107"/>
    </row>
    <row r="108" spans="2:11" x14ac:dyDescent="0.2">
      <c r="K108"/>
    </row>
    <row r="109" spans="2:11" x14ac:dyDescent="0.2">
      <c r="K109"/>
    </row>
    <row r="110" spans="2:11" x14ac:dyDescent="0.2">
      <c r="K110"/>
    </row>
    <row r="111" spans="2:11" x14ac:dyDescent="0.2">
      <c r="K111"/>
    </row>
    <row r="112" spans="2:11" x14ac:dyDescent="0.2">
      <c r="K112"/>
    </row>
    <row r="113" spans="11:11" x14ac:dyDescent="0.2">
      <c r="K113"/>
    </row>
    <row r="114" spans="11:11" x14ac:dyDescent="0.2">
      <c r="K114"/>
    </row>
    <row r="115" spans="11:11" x14ac:dyDescent="0.2">
      <c r="K115"/>
    </row>
    <row r="116" spans="11:11" x14ac:dyDescent="0.2">
      <c r="K116"/>
    </row>
    <row r="117" spans="11:11" x14ac:dyDescent="0.2">
      <c r="K117"/>
    </row>
    <row r="118" spans="11:11" x14ac:dyDescent="0.2">
      <c r="K118"/>
    </row>
  </sheetData>
  <mergeCells count="9">
    <mergeCell ref="B2:K2"/>
    <mergeCell ref="K4:K7"/>
    <mergeCell ref="B3:K3"/>
    <mergeCell ref="F6:H6"/>
    <mergeCell ref="J4:J7"/>
    <mergeCell ref="B4:B7"/>
    <mergeCell ref="F4:H4"/>
    <mergeCell ref="F5:H5"/>
    <mergeCell ref="I4:I7"/>
  </mergeCells>
  <printOptions horizontalCentered="1" verticalCentered="1"/>
  <pageMargins left="0.32" right="0.59" top="0.75" bottom="0.49" header="0.36" footer="0.31"/>
  <pageSetup paperSize="9" scale="60" orientation="landscape" r:id="rId1"/>
  <headerFooter>
    <oddFooter>&amp;C&amp;14 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37"/>
  <sheetViews>
    <sheetView rightToLeft="1" view="pageBreakPreview" zoomScale="68" zoomScaleNormal="70" zoomScaleSheetLayoutView="68" workbookViewId="0">
      <selection activeCell="F14" sqref="F14"/>
    </sheetView>
  </sheetViews>
  <sheetFormatPr defaultRowHeight="14.25" x14ac:dyDescent="0.2"/>
  <cols>
    <col min="1" max="1" width="18.375" customWidth="1"/>
    <col min="2" max="2" width="10.875" customWidth="1"/>
    <col min="3" max="3" width="20.625" customWidth="1"/>
    <col min="4" max="4" width="21.25" customWidth="1"/>
    <col min="5" max="5" width="20.625" customWidth="1"/>
    <col min="6" max="6" width="18.875" customWidth="1"/>
    <col min="7" max="7" width="20.375" customWidth="1"/>
    <col min="8" max="8" width="20.25" customWidth="1"/>
    <col min="9" max="9" width="13" customWidth="1"/>
    <col min="10" max="10" width="13.625" customWidth="1"/>
    <col min="11" max="11" width="30.375" customWidth="1"/>
    <col min="12" max="12" width="16.125" customWidth="1"/>
  </cols>
  <sheetData>
    <row r="1" spans="1:12" ht="21.75" customHeight="1" x14ac:dyDescent="0.2">
      <c r="A1" s="1692" t="s">
        <v>872</v>
      </c>
      <c r="B1" s="1692"/>
      <c r="C1" s="380"/>
      <c r="D1" s="380"/>
      <c r="E1" s="380"/>
      <c r="F1" s="380"/>
      <c r="G1" s="380"/>
      <c r="H1" s="380"/>
      <c r="I1" s="380"/>
      <c r="J1" s="380"/>
      <c r="K1" s="1580" t="s">
        <v>621</v>
      </c>
      <c r="L1" s="1580"/>
    </row>
    <row r="2" spans="1:12" ht="30" customHeight="1" x14ac:dyDescent="0.2">
      <c r="A2" s="1529" t="s">
        <v>809</v>
      </c>
      <c r="B2" s="1529"/>
      <c r="C2" s="1529"/>
      <c r="D2" s="1529"/>
      <c r="E2" s="1529"/>
      <c r="F2" s="1529"/>
      <c r="G2" s="1529"/>
      <c r="H2" s="1529"/>
      <c r="I2" s="1529"/>
      <c r="J2" s="1529"/>
      <c r="K2" s="1529"/>
      <c r="L2" s="1529"/>
    </row>
    <row r="3" spans="1:12" ht="35.25" customHeight="1" thickBot="1" x14ac:dyDescent="0.25">
      <c r="A3" s="1636" t="s">
        <v>811</v>
      </c>
      <c r="B3" s="1636"/>
      <c r="C3" s="1636"/>
      <c r="D3" s="1636"/>
      <c r="E3" s="1636"/>
      <c r="F3" s="1636"/>
      <c r="G3" s="1636"/>
      <c r="H3" s="1636"/>
      <c r="I3" s="1636"/>
      <c r="J3" s="1636"/>
      <c r="K3" s="1636"/>
      <c r="L3" s="1636"/>
    </row>
    <row r="4" spans="1:12" ht="28.5" customHeight="1" thickBot="1" x14ac:dyDescent="0.25">
      <c r="A4" s="1697" t="s">
        <v>290</v>
      </c>
      <c r="B4" s="1698"/>
      <c r="C4" s="1332" t="s">
        <v>491</v>
      </c>
      <c r="D4" s="1308" t="s">
        <v>492</v>
      </c>
      <c r="E4" s="1306" t="s">
        <v>493</v>
      </c>
      <c r="F4" s="1700" t="s">
        <v>494</v>
      </c>
      <c r="G4" s="1701"/>
      <c r="H4" s="1702"/>
      <c r="I4" s="1686" t="s">
        <v>596</v>
      </c>
      <c r="J4" s="1679" t="s">
        <v>598</v>
      </c>
      <c r="K4" s="1676" t="s">
        <v>503</v>
      </c>
      <c r="L4" s="1496"/>
    </row>
    <row r="5" spans="1:12" ht="42" customHeight="1" x14ac:dyDescent="0.2">
      <c r="A5" s="1578"/>
      <c r="B5" s="1555"/>
      <c r="C5" s="1064" t="s">
        <v>210</v>
      </c>
      <c r="D5" s="1050" t="s">
        <v>210</v>
      </c>
      <c r="E5" s="1050" t="s">
        <v>210</v>
      </c>
      <c r="F5" s="1554" t="s">
        <v>495</v>
      </c>
      <c r="G5" s="1567"/>
      <c r="H5" s="1567"/>
      <c r="I5" s="1687"/>
      <c r="J5" s="1547"/>
      <c r="K5" s="1560"/>
      <c r="L5" s="1572"/>
    </row>
    <row r="6" spans="1:12" ht="41.25" customHeight="1" x14ac:dyDescent="0.2">
      <c r="A6" s="1578"/>
      <c r="B6" s="1555"/>
      <c r="C6" s="1049" t="s">
        <v>502</v>
      </c>
      <c r="D6" s="1051" t="s">
        <v>502</v>
      </c>
      <c r="E6" s="1051" t="s">
        <v>502</v>
      </c>
      <c r="F6" s="1578" t="s">
        <v>502</v>
      </c>
      <c r="G6" s="1578"/>
      <c r="H6" s="1555"/>
      <c r="I6" s="1687"/>
      <c r="J6" s="1547"/>
      <c r="K6" s="1560"/>
      <c r="L6" s="1572"/>
    </row>
    <row r="7" spans="1:12" ht="36" customHeight="1" thickBot="1" x14ac:dyDescent="0.25">
      <c r="A7" s="1699"/>
      <c r="B7" s="1682"/>
      <c r="C7" s="1344" t="s">
        <v>496</v>
      </c>
      <c r="D7" s="1339" t="s">
        <v>497</v>
      </c>
      <c r="E7" s="1339" t="s">
        <v>597</v>
      </c>
      <c r="F7" s="1345" t="s">
        <v>498</v>
      </c>
      <c r="G7" s="1345" t="s">
        <v>499</v>
      </c>
      <c r="H7" s="623" t="s">
        <v>500</v>
      </c>
      <c r="I7" s="1688"/>
      <c r="J7" s="1680"/>
      <c r="K7" s="1677"/>
      <c r="L7" s="1497"/>
    </row>
    <row r="8" spans="1:12" ht="18" customHeight="1" thickBot="1" x14ac:dyDescent="0.25">
      <c r="A8" s="1694" t="s">
        <v>746</v>
      </c>
      <c r="B8" s="1694"/>
      <c r="C8" s="1694"/>
      <c r="D8" s="515"/>
      <c r="E8" s="515"/>
      <c r="F8" s="515"/>
      <c r="G8" s="515"/>
      <c r="H8" s="515"/>
      <c r="I8" s="515"/>
      <c r="J8" s="516"/>
      <c r="K8" s="1691" t="s">
        <v>769</v>
      </c>
      <c r="L8" s="1691"/>
    </row>
    <row r="9" spans="1:12" ht="18" customHeight="1" x14ac:dyDescent="0.2">
      <c r="A9" s="1696" t="str">
        <f>ت4!A9</f>
        <v>ديوان الرقابـة المالية</v>
      </c>
      <c r="B9" s="1696"/>
      <c r="C9" s="1267">
        <v>279</v>
      </c>
      <c r="D9" s="1267">
        <v>0</v>
      </c>
      <c r="E9" s="1267">
        <v>38</v>
      </c>
      <c r="F9" s="1267">
        <v>77</v>
      </c>
      <c r="G9" s="1267">
        <v>0</v>
      </c>
      <c r="H9" s="1267">
        <v>0</v>
      </c>
      <c r="I9" s="1267">
        <f>SUM(F9:H9)</f>
        <v>77</v>
      </c>
      <c r="J9" s="1267">
        <f>SUM(I9+E9+D9+C9)</f>
        <v>394</v>
      </c>
      <c r="K9" s="1502" t="s">
        <v>580</v>
      </c>
      <c r="L9" s="1502"/>
    </row>
    <row r="10" spans="1:12" ht="18" customHeight="1" x14ac:dyDescent="0.2">
      <c r="A10" s="1695" t="str">
        <f>ت4!A10</f>
        <v>البنك المركزي العراقي</v>
      </c>
      <c r="B10" s="1695"/>
      <c r="C10" s="1298">
        <v>28</v>
      </c>
      <c r="D10" s="1298">
        <v>20</v>
      </c>
      <c r="E10" s="1298">
        <v>7</v>
      </c>
      <c r="F10" s="1298">
        <v>2</v>
      </c>
      <c r="G10" s="1298">
        <v>0</v>
      </c>
      <c r="H10" s="1298">
        <v>0</v>
      </c>
      <c r="I10" s="1298">
        <f t="shared" ref="I10:I28" si="0">SUM(F10:H10)</f>
        <v>2</v>
      </c>
      <c r="J10" s="1298">
        <f t="shared" ref="J10:J28" si="1">SUM(I10+E10+D10+C10)</f>
        <v>57</v>
      </c>
      <c r="K10" s="1690" t="s">
        <v>442</v>
      </c>
      <c r="L10" s="1690"/>
    </row>
    <row r="11" spans="1:12" ht="18" customHeight="1" x14ac:dyDescent="0.2">
      <c r="A11" s="1693" t="str">
        <f>ت4!A11</f>
        <v xml:space="preserve">ديوان الوقف السني </v>
      </c>
      <c r="B11" s="1693"/>
      <c r="C11" s="1298">
        <v>358</v>
      </c>
      <c r="D11" s="1298">
        <v>62</v>
      </c>
      <c r="E11" s="1298">
        <v>47</v>
      </c>
      <c r="F11" s="1298">
        <v>81</v>
      </c>
      <c r="G11" s="1298">
        <v>12</v>
      </c>
      <c r="H11" s="1298">
        <v>11</v>
      </c>
      <c r="I11" s="1298">
        <f t="shared" si="0"/>
        <v>104</v>
      </c>
      <c r="J11" s="1298">
        <f t="shared" si="1"/>
        <v>571</v>
      </c>
      <c r="K11" s="1690" t="s">
        <v>501</v>
      </c>
      <c r="L11" s="1690"/>
    </row>
    <row r="12" spans="1:12" ht="18" customHeight="1" x14ac:dyDescent="0.2">
      <c r="A12" s="1693" t="str">
        <f>ت4!A12</f>
        <v>ديوان الوقف الشيعي</v>
      </c>
      <c r="B12" s="1693"/>
      <c r="C12" s="1298">
        <v>237</v>
      </c>
      <c r="D12" s="1298">
        <v>228</v>
      </c>
      <c r="E12" s="1298">
        <v>10</v>
      </c>
      <c r="F12" s="1298">
        <v>268</v>
      </c>
      <c r="G12" s="1298">
        <v>148</v>
      </c>
      <c r="H12" s="1298">
        <v>729</v>
      </c>
      <c r="I12" s="1298">
        <f t="shared" si="0"/>
        <v>1145</v>
      </c>
      <c r="J12" s="1298">
        <f t="shared" si="1"/>
        <v>1620</v>
      </c>
      <c r="K12" s="1690" t="s">
        <v>443</v>
      </c>
      <c r="L12" s="1690"/>
    </row>
    <row r="13" spans="1:12" ht="18" customHeight="1" x14ac:dyDescent="0.2">
      <c r="A13" s="1693" t="str">
        <f>ت4!A13</f>
        <v xml:space="preserve">الهيئة العليا للحج والعمره </v>
      </c>
      <c r="B13" s="1693"/>
      <c r="C13" s="1298">
        <v>67</v>
      </c>
      <c r="D13" s="1298">
        <v>18</v>
      </c>
      <c r="E13" s="1298">
        <v>16</v>
      </c>
      <c r="F13" s="1298">
        <v>3</v>
      </c>
      <c r="G13" s="1298">
        <v>0</v>
      </c>
      <c r="H13" s="1298">
        <v>0</v>
      </c>
      <c r="I13" s="1298">
        <f t="shared" si="0"/>
        <v>3</v>
      </c>
      <c r="J13" s="1298">
        <f t="shared" si="1"/>
        <v>104</v>
      </c>
      <c r="K13" s="1690" t="s">
        <v>444</v>
      </c>
      <c r="L13" s="1690"/>
    </row>
    <row r="14" spans="1:12" ht="18" customHeight="1" x14ac:dyDescent="0.2">
      <c r="A14" s="1695" t="str">
        <f>ت4!A14</f>
        <v xml:space="preserve">المجمع العلمي العراقي </v>
      </c>
      <c r="B14" s="1695"/>
      <c r="C14" s="1298">
        <v>12</v>
      </c>
      <c r="D14" s="1298">
        <v>12</v>
      </c>
      <c r="E14" s="1298">
        <v>0</v>
      </c>
      <c r="F14" s="1298">
        <v>6</v>
      </c>
      <c r="G14" s="1298">
        <v>0</v>
      </c>
      <c r="H14" s="1298">
        <v>0</v>
      </c>
      <c r="I14" s="1298">
        <f t="shared" si="0"/>
        <v>6</v>
      </c>
      <c r="J14" s="1298">
        <f t="shared" si="1"/>
        <v>30</v>
      </c>
      <c r="K14" s="1690" t="s">
        <v>445</v>
      </c>
      <c r="L14" s="1690"/>
    </row>
    <row r="15" spans="1:12" ht="18" customHeight="1" x14ac:dyDescent="0.2">
      <c r="A15" s="1008" t="s">
        <v>382</v>
      </c>
      <c r="B15" s="1008"/>
      <c r="C15" s="1340">
        <v>127</v>
      </c>
      <c r="D15" s="1340">
        <v>20</v>
      </c>
      <c r="E15" s="1340">
        <v>63</v>
      </c>
      <c r="F15" s="1340">
        <v>9</v>
      </c>
      <c r="G15" s="1340">
        <v>4</v>
      </c>
      <c r="H15" s="1340">
        <v>0</v>
      </c>
      <c r="I15" s="1340">
        <f t="shared" si="0"/>
        <v>13</v>
      </c>
      <c r="J15" s="1340">
        <f t="shared" si="1"/>
        <v>223</v>
      </c>
      <c r="K15" s="777"/>
      <c r="L15" s="777" t="s">
        <v>446</v>
      </c>
    </row>
    <row r="16" spans="1:12" ht="18" customHeight="1" x14ac:dyDescent="0.2">
      <c r="A16" s="1008" t="s">
        <v>383</v>
      </c>
      <c r="B16" s="1008"/>
      <c r="C16" s="1340">
        <v>15</v>
      </c>
      <c r="D16" s="1340">
        <v>10</v>
      </c>
      <c r="E16" s="1340">
        <v>0</v>
      </c>
      <c r="F16" s="1340">
        <v>9</v>
      </c>
      <c r="G16" s="1340">
        <v>0</v>
      </c>
      <c r="H16" s="1340">
        <v>0</v>
      </c>
      <c r="I16" s="1340">
        <f t="shared" si="0"/>
        <v>9</v>
      </c>
      <c r="J16" s="1340">
        <f t="shared" si="1"/>
        <v>34</v>
      </c>
      <c r="K16" s="1617" t="s">
        <v>783</v>
      </c>
      <c r="L16" s="1617"/>
    </row>
    <row r="17" spans="1:12" ht="18" customHeight="1" x14ac:dyDescent="0.2">
      <c r="A17" s="1689" t="str">
        <f>ت4!A17</f>
        <v xml:space="preserve">هيئة المصادر المشعة </v>
      </c>
      <c r="B17" s="1689"/>
      <c r="C17" s="1298">
        <v>3</v>
      </c>
      <c r="D17" s="1298">
        <v>7</v>
      </c>
      <c r="E17" s="1298">
        <v>6</v>
      </c>
      <c r="F17" s="1298">
        <v>10</v>
      </c>
      <c r="G17" s="1298">
        <v>1</v>
      </c>
      <c r="H17" s="1298">
        <v>0</v>
      </c>
      <c r="I17" s="1298">
        <f t="shared" si="0"/>
        <v>11</v>
      </c>
      <c r="J17" s="1298">
        <f t="shared" si="1"/>
        <v>27</v>
      </c>
      <c r="K17" s="1690" t="s">
        <v>448</v>
      </c>
      <c r="L17" s="1690"/>
    </row>
    <row r="18" spans="1:12" ht="18" customHeight="1" x14ac:dyDescent="0.2">
      <c r="A18" s="1689" t="str">
        <f>ت4!A18</f>
        <v xml:space="preserve">الهيئة الوطنية للاستثمار </v>
      </c>
      <c r="B18" s="1689"/>
      <c r="C18" s="1298">
        <v>28</v>
      </c>
      <c r="D18" s="1298">
        <v>16</v>
      </c>
      <c r="E18" s="1298">
        <v>22</v>
      </c>
      <c r="F18" s="1298">
        <v>4</v>
      </c>
      <c r="G18" s="1298">
        <v>0</v>
      </c>
      <c r="H18" s="1298">
        <v>3</v>
      </c>
      <c r="I18" s="1298">
        <f t="shared" si="0"/>
        <v>7</v>
      </c>
      <c r="J18" s="1298">
        <f t="shared" si="1"/>
        <v>73</v>
      </c>
      <c r="K18" s="1690" t="s">
        <v>449</v>
      </c>
      <c r="L18" s="1690"/>
    </row>
    <row r="19" spans="1:12" ht="18" customHeight="1" x14ac:dyDescent="0.2">
      <c r="A19" s="1689" t="str">
        <f>ت4!A19</f>
        <v xml:space="preserve">هيئة الاعلام والاتصالات </v>
      </c>
      <c r="B19" s="1689"/>
      <c r="C19" s="1298">
        <v>17</v>
      </c>
      <c r="D19" s="1298">
        <v>32</v>
      </c>
      <c r="E19" s="1298">
        <v>2</v>
      </c>
      <c r="F19" s="1298">
        <v>35</v>
      </c>
      <c r="G19" s="1298">
        <v>0</v>
      </c>
      <c r="H19" s="1298">
        <v>0</v>
      </c>
      <c r="I19" s="1298">
        <f t="shared" si="0"/>
        <v>35</v>
      </c>
      <c r="J19" s="1298">
        <f t="shared" si="1"/>
        <v>86</v>
      </c>
      <c r="K19" s="1690" t="s">
        <v>450</v>
      </c>
      <c r="L19" s="1690"/>
    </row>
    <row r="20" spans="1:12" ht="18" customHeight="1" x14ac:dyDescent="0.2">
      <c r="A20" s="1689" t="str">
        <f>ت4!A20</f>
        <v xml:space="preserve">هيئة الاوراق المالية </v>
      </c>
      <c r="B20" s="1689"/>
      <c r="C20" s="1298">
        <v>18</v>
      </c>
      <c r="D20" s="1298">
        <v>5</v>
      </c>
      <c r="E20" s="1298">
        <v>7</v>
      </c>
      <c r="F20" s="1298">
        <v>8</v>
      </c>
      <c r="G20" s="1298">
        <v>0</v>
      </c>
      <c r="H20" s="1298">
        <v>0</v>
      </c>
      <c r="I20" s="1298">
        <f t="shared" si="0"/>
        <v>8</v>
      </c>
      <c r="J20" s="1298">
        <f t="shared" si="1"/>
        <v>38</v>
      </c>
      <c r="K20" s="1690" t="s">
        <v>451</v>
      </c>
      <c r="L20" s="1690"/>
    </row>
    <row r="21" spans="1:12" ht="18" customHeight="1" x14ac:dyDescent="0.2">
      <c r="A21" s="1689" t="str">
        <f>ت4!A21</f>
        <v xml:space="preserve">هيئة دعاوي الملكية </v>
      </c>
      <c r="B21" s="1689"/>
      <c r="C21" s="1298">
        <v>38</v>
      </c>
      <c r="D21" s="1298">
        <v>32</v>
      </c>
      <c r="E21" s="1298">
        <v>22</v>
      </c>
      <c r="F21" s="1298">
        <v>27</v>
      </c>
      <c r="G21" s="1298">
        <v>0</v>
      </c>
      <c r="H21" s="1298">
        <v>0</v>
      </c>
      <c r="I21" s="1298">
        <f t="shared" si="0"/>
        <v>27</v>
      </c>
      <c r="J21" s="1298">
        <f t="shared" si="1"/>
        <v>119</v>
      </c>
      <c r="K21" s="1690" t="s">
        <v>452</v>
      </c>
      <c r="L21" s="1690"/>
    </row>
    <row r="22" spans="1:12" ht="18" customHeight="1" x14ac:dyDescent="0.2">
      <c r="A22" s="1689" t="str">
        <f>ت4!A22</f>
        <v>هيئة النزاهة</v>
      </c>
      <c r="B22" s="1689"/>
      <c r="C22" s="1298">
        <v>298</v>
      </c>
      <c r="D22" s="1298">
        <v>42</v>
      </c>
      <c r="E22" s="1298">
        <v>33</v>
      </c>
      <c r="F22" s="1298">
        <v>99</v>
      </c>
      <c r="G22" s="1298">
        <v>7</v>
      </c>
      <c r="H22" s="1298">
        <v>0</v>
      </c>
      <c r="I22" s="1298">
        <f t="shared" si="0"/>
        <v>106</v>
      </c>
      <c r="J22" s="1298">
        <f t="shared" si="1"/>
        <v>479</v>
      </c>
      <c r="K22" s="1690" t="s">
        <v>453</v>
      </c>
      <c r="L22" s="1690"/>
    </row>
    <row r="23" spans="1:12" ht="18" customHeight="1" x14ac:dyDescent="0.2">
      <c r="A23" s="1689" t="str">
        <f>ت4!A23</f>
        <v xml:space="preserve">بيت الحكمة </v>
      </c>
      <c r="B23" s="1689"/>
      <c r="C23" s="1298">
        <v>2</v>
      </c>
      <c r="D23" s="1298">
        <v>0</v>
      </c>
      <c r="E23" s="1298">
        <v>17</v>
      </c>
      <c r="F23" s="1298">
        <v>4</v>
      </c>
      <c r="G23" s="1298">
        <v>0</v>
      </c>
      <c r="H23" s="1298">
        <v>0</v>
      </c>
      <c r="I23" s="1298">
        <f t="shared" si="0"/>
        <v>4</v>
      </c>
      <c r="J23" s="1298">
        <f t="shared" si="1"/>
        <v>23</v>
      </c>
      <c r="K23" s="1690" t="s">
        <v>454</v>
      </c>
      <c r="L23" s="1690"/>
    </row>
    <row r="24" spans="1:12" ht="18" customHeight="1" x14ac:dyDescent="0.2">
      <c r="A24" s="1689" t="str">
        <f>ت4!A24</f>
        <v xml:space="preserve">امانة بغداد </v>
      </c>
      <c r="B24" s="1689"/>
      <c r="C24" s="1298">
        <v>465</v>
      </c>
      <c r="D24" s="1298">
        <v>85</v>
      </c>
      <c r="E24" s="1298">
        <v>317</v>
      </c>
      <c r="F24" s="1298">
        <v>56</v>
      </c>
      <c r="G24" s="1298">
        <v>15</v>
      </c>
      <c r="H24" s="1298">
        <v>12</v>
      </c>
      <c r="I24" s="1298">
        <f t="shared" si="0"/>
        <v>83</v>
      </c>
      <c r="J24" s="1298">
        <f t="shared" si="1"/>
        <v>950</v>
      </c>
      <c r="K24" s="1690" t="s">
        <v>455</v>
      </c>
      <c r="L24" s="1690"/>
    </row>
    <row r="25" spans="1:12" ht="18" customHeight="1" x14ac:dyDescent="0.2">
      <c r="A25" s="1689" t="str">
        <f>ت4!A25</f>
        <v xml:space="preserve">مؤسسة الشهداء </v>
      </c>
      <c r="B25" s="1689"/>
      <c r="C25" s="1298">
        <v>74</v>
      </c>
      <c r="D25" s="1298">
        <v>49</v>
      </c>
      <c r="E25" s="1298">
        <v>0</v>
      </c>
      <c r="F25" s="1298">
        <v>79</v>
      </c>
      <c r="G25" s="1298">
        <v>1</v>
      </c>
      <c r="H25" s="1298">
        <v>0</v>
      </c>
      <c r="I25" s="1298">
        <f t="shared" si="0"/>
        <v>80</v>
      </c>
      <c r="J25" s="1298">
        <f t="shared" si="1"/>
        <v>203</v>
      </c>
      <c r="K25" s="1690" t="s">
        <v>456</v>
      </c>
      <c r="L25" s="1690"/>
    </row>
    <row r="26" spans="1:12" ht="18" customHeight="1" x14ac:dyDescent="0.2">
      <c r="A26" s="1712" t="s">
        <v>166</v>
      </c>
      <c r="B26" s="1712"/>
      <c r="C26" s="1341">
        <v>90</v>
      </c>
      <c r="D26" s="1341">
        <v>18</v>
      </c>
      <c r="E26" s="1341">
        <v>0</v>
      </c>
      <c r="F26" s="1341">
        <v>25</v>
      </c>
      <c r="G26" s="1341">
        <v>1</v>
      </c>
      <c r="H26" s="1341">
        <v>0</v>
      </c>
      <c r="I26" s="1341">
        <f t="shared" si="0"/>
        <v>26</v>
      </c>
      <c r="J26" s="1341">
        <f t="shared" si="1"/>
        <v>134</v>
      </c>
      <c r="K26" s="1504" t="s">
        <v>457</v>
      </c>
      <c r="L26" s="1504"/>
    </row>
    <row r="27" spans="1:12" ht="18" customHeight="1" x14ac:dyDescent="0.2">
      <c r="A27" s="1098" t="s">
        <v>896</v>
      </c>
      <c r="B27" s="1098"/>
      <c r="C27" s="1296">
        <v>48</v>
      </c>
      <c r="D27" s="1296">
        <v>7</v>
      </c>
      <c r="E27" s="1296">
        <v>66</v>
      </c>
      <c r="F27" s="1296">
        <v>57</v>
      </c>
      <c r="G27" s="1296">
        <v>13</v>
      </c>
      <c r="H27" s="1296">
        <v>2</v>
      </c>
      <c r="I27" s="1296">
        <f t="shared" si="0"/>
        <v>72</v>
      </c>
      <c r="J27" s="1296">
        <f>SUM(I27+E27+D27+C27)</f>
        <v>193</v>
      </c>
      <c r="K27" s="1716" t="s">
        <v>897</v>
      </c>
      <c r="L27" s="1716"/>
    </row>
    <row r="28" spans="1:12" ht="18" customHeight="1" thickBot="1" x14ac:dyDescent="0.25">
      <c r="A28" s="1712" t="s">
        <v>661</v>
      </c>
      <c r="B28" s="1712"/>
      <c r="C28" s="1303">
        <v>79</v>
      </c>
      <c r="D28" s="1303">
        <v>46</v>
      </c>
      <c r="E28" s="1303">
        <v>0</v>
      </c>
      <c r="F28" s="1303">
        <v>20</v>
      </c>
      <c r="G28" s="1303">
        <v>0</v>
      </c>
      <c r="H28" s="1303">
        <v>0</v>
      </c>
      <c r="I28" s="1303">
        <f t="shared" si="0"/>
        <v>20</v>
      </c>
      <c r="J28" s="1303">
        <f t="shared" si="1"/>
        <v>145</v>
      </c>
      <c r="K28" s="1504" t="s">
        <v>801</v>
      </c>
      <c r="L28" s="1504"/>
    </row>
    <row r="29" spans="1:12" ht="18" customHeight="1" thickBot="1" x14ac:dyDescent="0.25">
      <c r="A29" s="1714" t="s">
        <v>752</v>
      </c>
      <c r="B29" s="1714"/>
      <c r="C29" s="1026">
        <f>SUM(C9:C28)</f>
        <v>2283</v>
      </c>
      <c r="D29" s="1026">
        <f t="shared" ref="D29:J29" si="2">SUM(D9:D28)</f>
        <v>709</v>
      </c>
      <c r="E29" s="1026">
        <f t="shared" si="2"/>
        <v>673</v>
      </c>
      <c r="F29" s="1026">
        <f t="shared" si="2"/>
        <v>879</v>
      </c>
      <c r="G29" s="1026">
        <f t="shared" si="2"/>
        <v>202</v>
      </c>
      <c r="H29" s="1026">
        <f t="shared" si="2"/>
        <v>757</v>
      </c>
      <c r="I29" s="1026">
        <f t="shared" si="2"/>
        <v>1838</v>
      </c>
      <c r="J29" s="1026">
        <f t="shared" si="2"/>
        <v>5503</v>
      </c>
      <c r="K29" s="1715" t="s">
        <v>458</v>
      </c>
      <c r="L29" s="1715"/>
    </row>
    <row r="30" spans="1:12" ht="18" customHeight="1" thickBot="1" x14ac:dyDescent="0.25">
      <c r="A30" s="762" t="s">
        <v>743</v>
      </c>
      <c r="B30" s="762"/>
      <c r="C30" s="1045"/>
      <c r="D30" s="1045"/>
      <c r="E30" s="1045"/>
      <c r="F30" s="1045"/>
      <c r="G30" s="1045"/>
      <c r="H30" s="1045"/>
      <c r="I30" s="1045"/>
      <c r="J30" s="1045"/>
      <c r="K30" s="763"/>
      <c r="L30" s="763" t="s">
        <v>765</v>
      </c>
    </row>
    <row r="31" spans="1:12" ht="18" customHeight="1" x14ac:dyDescent="0.2">
      <c r="A31" s="1704" t="s">
        <v>72</v>
      </c>
      <c r="B31" s="1704"/>
      <c r="C31" s="922">
        <v>454</v>
      </c>
      <c r="D31" s="922">
        <v>51</v>
      </c>
      <c r="E31" s="922">
        <v>154</v>
      </c>
      <c r="F31" s="922">
        <v>130</v>
      </c>
      <c r="G31" s="922">
        <v>156</v>
      </c>
      <c r="H31" s="922">
        <v>267</v>
      </c>
      <c r="I31" s="922">
        <f>SUM(F31:H31)</f>
        <v>553</v>
      </c>
      <c r="J31" s="922">
        <f>SUM(I31+E31+D31+C31)</f>
        <v>1212</v>
      </c>
      <c r="K31" s="1604" t="s">
        <v>424</v>
      </c>
      <c r="L31" s="1604"/>
    </row>
    <row r="32" spans="1:12" ht="18" customHeight="1" x14ac:dyDescent="0.2">
      <c r="A32" s="1011" t="s">
        <v>141</v>
      </c>
      <c r="B32" s="1011"/>
      <c r="C32" s="1298">
        <v>448</v>
      </c>
      <c r="D32" s="1298">
        <v>186</v>
      </c>
      <c r="E32" s="1298">
        <v>147</v>
      </c>
      <c r="F32" s="1298">
        <v>161</v>
      </c>
      <c r="G32" s="1298">
        <v>129</v>
      </c>
      <c r="H32" s="1298">
        <v>1338</v>
      </c>
      <c r="I32" s="1298">
        <f t="shared" ref="I32:I42" si="3">SUM(F32:H32)</f>
        <v>1628</v>
      </c>
      <c r="J32" s="1298">
        <f t="shared" ref="J32:J42" si="4">SUM(I32+E32+D32+C32)</f>
        <v>2409</v>
      </c>
      <c r="K32" s="1713" t="s">
        <v>426</v>
      </c>
      <c r="L32" s="1713"/>
    </row>
    <row r="33" spans="1:15" ht="18" customHeight="1" x14ac:dyDescent="0.2">
      <c r="A33" s="1011" t="s">
        <v>331</v>
      </c>
      <c r="B33" s="1011"/>
      <c r="C33" s="1298">
        <v>200</v>
      </c>
      <c r="D33" s="1298">
        <v>27</v>
      </c>
      <c r="E33" s="1298">
        <v>346</v>
      </c>
      <c r="F33" s="1298">
        <v>69</v>
      </c>
      <c r="G33" s="1298">
        <v>95</v>
      </c>
      <c r="H33" s="1298">
        <v>10</v>
      </c>
      <c r="I33" s="1298">
        <f t="shared" si="3"/>
        <v>174</v>
      </c>
      <c r="J33" s="1298">
        <f t="shared" si="4"/>
        <v>747</v>
      </c>
      <c r="K33" s="1713" t="s">
        <v>428</v>
      </c>
      <c r="L33" s="1713"/>
      <c r="O33" s="366"/>
    </row>
    <row r="34" spans="1:15" ht="18" customHeight="1" x14ac:dyDescent="0.2">
      <c r="A34" s="1011" t="s">
        <v>662</v>
      </c>
      <c r="B34" s="1011"/>
      <c r="C34" s="1340">
        <v>81</v>
      </c>
      <c r="D34" s="1340">
        <v>78</v>
      </c>
      <c r="E34" s="1340">
        <v>1</v>
      </c>
      <c r="F34" s="1340">
        <v>46</v>
      </c>
      <c r="G34" s="1340">
        <v>3</v>
      </c>
      <c r="H34" s="1340">
        <v>4</v>
      </c>
      <c r="I34" s="1340">
        <f t="shared" si="3"/>
        <v>53</v>
      </c>
      <c r="J34" s="1340">
        <f t="shared" si="4"/>
        <v>213</v>
      </c>
      <c r="K34" s="1711" t="s">
        <v>429</v>
      </c>
      <c r="L34" s="1711"/>
      <c r="O34" s="366"/>
    </row>
    <row r="35" spans="1:15" ht="18" customHeight="1" x14ac:dyDescent="0.2">
      <c r="A35" s="1011" t="s">
        <v>321</v>
      </c>
      <c r="B35" s="1011"/>
      <c r="C35" s="1298">
        <v>14</v>
      </c>
      <c r="D35" s="1298">
        <v>49</v>
      </c>
      <c r="E35" s="1298">
        <v>2</v>
      </c>
      <c r="F35" s="1298">
        <v>30</v>
      </c>
      <c r="G35" s="1298">
        <v>1</v>
      </c>
      <c r="H35" s="1298">
        <v>3</v>
      </c>
      <c r="I35" s="1298">
        <f t="shared" si="3"/>
        <v>34</v>
      </c>
      <c r="J35" s="1298">
        <f t="shared" si="4"/>
        <v>99</v>
      </c>
      <c r="K35" s="1713" t="s">
        <v>461</v>
      </c>
      <c r="L35" s="1713"/>
    </row>
    <row r="36" spans="1:15" ht="18" customHeight="1" x14ac:dyDescent="0.2">
      <c r="A36" s="1011" t="s">
        <v>304</v>
      </c>
      <c r="B36" s="1011"/>
      <c r="C36" s="1298">
        <v>144</v>
      </c>
      <c r="D36" s="1298">
        <v>496</v>
      </c>
      <c r="E36" s="1298">
        <v>147</v>
      </c>
      <c r="F36" s="1298">
        <v>386</v>
      </c>
      <c r="G36" s="1298">
        <v>68</v>
      </c>
      <c r="H36" s="1298">
        <v>413</v>
      </c>
      <c r="I36" s="1298">
        <f t="shared" si="3"/>
        <v>867</v>
      </c>
      <c r="J36" s="1298">
        <f t="shared" si="4"/>
        <v>1654</v>
      </c>
      <c r="K36" s="1713" t="s">
        <v>431</v>
      </c>
      <c r="L36" s="1713"/>
    </row>
    <row r="37" spans="1:15" ht="18" customHeight="1" x14ac:dyDescent="0.2">
      <c r="A37" s="1011" t="s">
        <v>27</v>
      </c>
      <c r="B37" s="1011"/>
      <c r="C37" s="1340">
        <v>236</v>
      </c>
      <c r="D37" s="1340">
        <v>257</v>
      </c>
      <c r="E37" s="1340">
        <v>275</v>
      </c>
      <c r="F37" s="1340">
        <v>103</v>
      </c>
      <c r="G37" s="1340">
        <v>98</v>
      </c>
      <c r="H37" s="1340">
        <v>251</v>
      </c>
      <c r="I37" s="1340">
        <f t="shared" si="3"/>
        <v>452</v>
      </c>
      <c r="J37" s="1340">
        <f t="shared" si="4"/>
        <v>1220</v>
      </c>
      <c r="K37" s="1711" t="s">
        <v>487</v>
      </c>
      <c r="L37" s="1711"/>
    </row>
    <row r="38" spans="1:15" ht="18" customHeight="1" x14ac:dyDescent="0.2">
      <c r="A38" s="1011" t="s">
        <v>308</v>
      </c>
      <c r="B38" s="1011"/>
      <c r="C38" s="1298">
        <v>429</v>
      </c>
      <c r="D38" s="1298">
        <v>196</v>
      </c>
      <c r="E38" s="1298">
        <v>263</v>
      </c>
      <c r="F38" s="1298">
        <v>216</v>
      </c>
      <c r="G38" s="1298">
        <v>66</v>
      </c>
      <c r="H38" s="1298">
        <v>71</v>
      </c>
      <c r="I38" s="1298">
        <f t="shared" si="3"/>
        <v>353</v>
      </c>
      <c r="J38" s="1298">
        <f t="shared" si="4"/>
        <v>1241</v>
      </c>
      <c r="K38" s="1713" t="s">
        <v>435</v>
      </c>
      <c r="L38" s="1713"/>
    </row>
    <row r="39" spans="1:15" ht="18" customHeight="1" thickBot="1" x14ac:dyDescent="0.25">
      <c r="A39" s="1011" t="s">
        <v>44</v>
      </c>
      <c r="B39" s="1011"/>
      <c r="C39" s="1303">
        <v>60</v>
      </c>
      <c r="D39" s="1303">
        <v>0</v>
      </c>
      <c r="E39" s="1303">
        <v>151</v>
      </c>
      <c r="F39" s="1303">
        <v>13</v>
      </c>
      <c r="G39" s="1303">
        <v>0</v>
      </c>
      <c r="H39" s="1303">
        <v>0</v>
      </c>
      <c r="I39" s="1303">
        <f t="shared" si="3"/>
        <v>13</v>
      </c>
      <c r="J39" s="1303">
        <f t="shared" si="4"/>
        <v>224</v>
      </c>
      <c r="K39" s="1709" t="s">
        <v>520</v>
      </c>
      <c r="L39" s="1709"/>
    </row>
    <row r="40" spans="1:15" ht="18" customHeight="1" thickBot="1" x14ac:dyDescent="0.25">
      <c r="A40" s="1694" t="s">
        <v>744</v>
      </c>
      <c r="B40" s="1694"/>
      <c r="C40" s="1045"/>
      <c r="D40" s="1045"/>
      <c r="E40" s="1045"/>
      <c r="F40" s="1045"/>
      <c r="G40" s="1045"/>
      <c r="H40" s="1045"/>
      <c r="I40" s="1045"/>
      <c r="J40" s="1045"/>
      <c r="K40" s="1691" t="s">
        <v>761</v>
      </c>
      <c r="L40" s="1691"/>
    </row>
    <row r="41" spans="1:15" ht="18" customHeight="1" x14ac:dyDescent="0.2">
      <c r="A41" s="1704" t="s">
        <v>32</v>
      </c>
      <c r="B41" s="1704"/>
      <c r="C41" s="1342">
        <v>7</v>
      </c>
      <c r="D41" s="1342">
        <v>7</v>
      </c>
      <c r="E41" s="1342">
        <v>4</v>
      </c>
      <c r="F41" s="1342">
        <v>3</v>
      </c>
      <c r="G41" s="922">
        <v>0</v>
      </c>
      <c r="H41" s="922">
        <v>4</v>
      </c>
      <c r="I41" s="1342">
        <f>SUM(F41:H41)</f>
        <v>7</v>
      </c>
      <c r="J41" s="1342">
        <f t="shared" si="4"/>
        <v>25</v>
      </c>
      <c r="K41" s="1710" t="s">
        <v>426</v>
      </c>
      <c r="L41" s="1710"/>
    </row>
    <row r="42" spans="1:15" ht="18" customHeight="1" thickBot="1" x14ac:dyDescent="0.25">
      <c r="A42" s="1705" t="s">
        <v>27</v>
      </c>
      <c r="B42" s="1705"/>
      <c r="C42" s="1267">
        <v>0</v>
      </c>
      <c r="D42" s="1267">
        <v>0</v>
      </c>
      <c r="E42" s="1267">
        <v>0</v>
      </c>
      <c r="F42" s="1267">
        <v>3</v>
      </c>
      <c r="G42" s="895">
        <v>0</v>
      </c>
      <c r="H42" s="1267"/>
      <c r="I42" s="1267">
        <f t="shared" si="3"/>
        <v>3</v>
      </c>
      <c r="J42" s="1267">
        <f t="shared" si="4"/>
        <v>3</v>
      </c>
      <c r="K42" s="1711" t="s">
        <v>487</v>
      </c>
      <c r="L42" s="1711"/>
    </row>
    <row r="43" spans="1:15" ht="18" customHeight="1" thickBot="1" x14ac:dyDescent="0.25">
      <c r="A43" s="1706" t="s">
        <v>361</v>
      </c>
      <c r="B43" s="1706"/>
      <c r="C43" s="1343">
        <f>SUM(C31:C42)</f>
        <v>2073</v>
      </c>
      <c r="D43" s="1343">
        <f t="shared" ref="D43:J43" si="5">SUM(D31:D42)</f>
        <v>1347</v>
      </c>
      <c r="E43" s="1343">
        <f t="shared" si="5"/>
        <v>1490</v>
      </c>
      <c r="F43" s="1343">
        <f t="shared" si="5"/>
        <v>1160</v>
      </c>
      <c r="G43" s="1343">
        <f t="shared" si="5"/>
        <v>616</v>
      </c>
      <c r="H43" s="1343">
        <f t="shared" si="5"/>
        <v>2361</v>
      </c>
      <c r="I43" s="1343">
        <f t="shared" si="5"/>
        <v>4137</v>
      </c>
      <c r="J43" s="1343">
        <f t="shared" si="5"/>
        <v>9047</v>
      </c>
      <c r="K43" s="1707" t="s">
        <v>548</v>
      </c>
      <c r="L43" s="1707"/>
    </row>
    <row r="44" spans="1:15" ht="18" customHeight="1" thickBot="1" x14ac:dyDescent="0.25">
      <c r="A44" s="1607" t="s">
        <v>616</v>
      </c>
      <c r="B44" s="1607"/>
      <c r="C44" s="1304">
        <f>SUM(C43+C29+'8'!C34)</f>
        <v>24808</v>
      </c>
      <c r="D44" s="1304">
        <f>SUM(D43+D29+'8'!D34)</f>
        <v>7585</v>
      </c>
      <c r="E44" s="1304">
        <f>SUM(E43+E29+'8'!E34)</f>
        <v>5095</v>
      </c>
      <c r="F44" s="1304">
        <f>SUM(F43+F29+'8'!F34)</f>
        <v>5477</v>
      </c>
      <c r="G44" s="1304">
        <f>SUM(G43+G29+'8'!G34)</f>
        <v>2515</v>
      </c>
      <c r="H44" s="1304">
        <f>SUM(H43+H29+'8'!H34)</f>
        <v>4890</v>
      </c>
      <c r="I44" s="1304">
        <f>SUM(I43+I29+'8'!I34)</f>
        <v>12882</v>
      </c>
      <c r="J44" s="1304">
        <f>SUM(J43+J29+'8'!J34)</f>
        <v>50370</v>
      </c>
      <c r="K44" s="1708" t="s">
        <v>395</v>
      </c>
      <c r="L44" s="1708"/>
    </row>
    <row r="45" spans="1:15" ht="21" customHeight="1" x14ac:dyDescent="0.2">
      <c r="A45" s="1703"/>
      <c r="B45" s="1703"/>
      <c r="C45" s="193"/>
      <c r="D45" s="108"/>
      <c r="E45" s="108"/>
      <c r="F45" s="108"/>
      <c r="G45" s="108"/>
      <c r="H45" s="108"/>
      <c r="I45" s="108"/>
      <c r="J45" s="108"/>
      <c r="K45" s="20"/>
      <c r="L45" s="350"/>
    </row>
    <row r="46" spans="1:15" ht="19.899999999999999" customHeight="1" x14ac:dyDescent="0.2"/>
    <row r="47" spans="1:15" x14ac:dyDescent="0.2">
      <c r="A47" s="820"/>
    </row>
    <row r="48" spans="1:15" ht="14.25" customHeight="1" x14ac:dyDescent="0.2">
      <c r="A48" s="820"/>
    </row>
    <row r="49" spans="1:1" ht="14.25" customHeight="1" x14ac:dyDescent="0.2">
      <c r="A49" s="820"/>
    </row>
    <row r="50" spans="1:1" x14ac:dyDescent="0.2">
      <c r="A50" s="820"/>
    </row>
    <row r="51" spans="1:1" ht="15" customHeight="1" x14ac:dyDescent="0.2">
      <c r="A51" s="820"/>
    </row>
    <row r="52" spans="1:1" x14ac:dyDescent="0.2">
      <c r="A52" s="820"/>
    </row>
    <row r="53" spans="1:1" x14ac:dyDescent="0.2">
      <c r="A53" s="820"/>
    </row>
    <row r="54" spans="1:1" x14ac:dyDescent="0.2">
      <c r="A54" s="820"/>
    </row>
    <row r="55" spans="1:1" x14ac:dyDescent="0.2">
      <c r="A55" s="820"/>
    </row>
    <row r="56" spans="1:1" ht="15" customHeight="1" x14ac:dyDescent="0.2">
      <c r="A56" s="820"/>
    </row>
    <row r="57" spans="1:1" x14ac:dyDescent="0.2">
      <c r="A57" s="820"/>
    </row>
    <row r="58" spans="1:1" x14ac:dyDescent="0.2">
      <c r="A58" s="820"/>
    </row>
    <row r="59" spans="1:1" x14ac:dyDescent="0.2">
      <c r="A59" s="820"/>
    </row>
    <row r="60" spans="1:1" x14ac:dyDescent="0.2">
      <c r="A60" s="820"/>
    </row>
    <row r="61" spans="1:1" x14ac:dyDescent="0.2">
      <c r="A61" s="820"/>
    </row>
    <row r="62" spans="1:1" ht="23.25" customHeight="1" x14ac:dyDescent="0.2">
      <c r="A62" s="820"/>
    </row>
    <row r="63" spans="1:1" x14ac:dyDescent="0.2">
      <c r="A63" s="820"/>
    </row>
    <row r="64" spans="1:1" x14ac:dyDescent="0.2">
      <c r="A64" s="820"/>
    </row>
    <row r="65" spans="1:1" x14ac:dyDescent="0.2">
      <c r="A65" s="820"/>
    </row>
    <row r="66" spans="1:1" x14ac:dyDescent="0.2">
      <c r="A66" s="820"/>
    </row>
    <row r="67" spans="1:1" x14ac:dyDescent="0.2">
      <c r="A67" s="820"/>
    </row>
    <row r="68" spans="1:1" x14ac:dyDescent="0.2">
      <c r="A68" s="820"/>
    </row>
    <row r="69" spans="1:1" x14ac:dyDescent="0.2">
      <c r="A69" s="820"/>
    </row>
    <row r="70" spans="1:1" x14ac:dyDescent="0.2">
      <c r="A70" s="820"/>
    </row>
    <row r="71" spans="1:1" x14ac:dyDescent="0.2">
      <c r="A71" s="820"/>
    </row>
    <row r="72" spans="1:1" x14ac:dyDescent="0.2">
      <c r="A72" s="820"/>
    </row>
    <row r="73" spans="1:1" x14ac:dyDescent="0.2">
      <c r="A73" s="820"/>
    </row>
    <row r="74" spans="1:1" x14ac:dyDescent="0.2">
      <c r="A74" s="820"/>
    </row>
    <row r="75" spans="1:1" x14ac:dyDescent="0.2">
      <c r="A75" s="820"/>
    </row>
    <row r="76" spans="1:1" x14ac:dyDescent="0.2">
      <c r="A76" s="820"/>
    </row>
    <row r="77" spans="1:1" x14ac:dyDescent="0.2">
      <c r="A77" s="820"/>
    </row>
    <row r="78" spans="1:1" x14ac:dyDescent="0.2">
      <c r="A78" s="820"/>
    </row>
    <row r="79" spans="1:1" x14ac:dyDescent="0.2">
      <c r="A79" s="820"/>
    </row>
    <row r="80" spans="1:1" x14ac:dyDescent="0.2">
      <c r="A80" s="820"/>
    </row>
    <row r="81" spans="1:1" x14ac:dyDescent="0.2">
      <c r="A81" s="820"/>
    </row>
    <row r="82" spans="1:1" x14ac:dyDescent="0.2">
      <c r="A82" s="820"/>
    </row>
    <row r="83" spans="1:1" x14ac:dyDescent="0.2">
      <c r="A83" s="820"/>
    </row>
    <row r="84" spans="1:1" x14ac:dyDescent="0.2">
      <c r="A84" s="820"/>
    </row>
    <row r="85" spans="1:1" x14ac:dyDescent="0.2">
      <c r="A85" s="820"/>
    </row>
    <row r="86" spans="1:1" x14ac:dyDescent="0.2">
      <c r="A86" s="820"/>
    </row>
    <row r="87" spans="1:1" x14ac:dyDescent="0.2">
      <c r="A87" s="820"/>
    </row>
    <row r="88" spans="1:1" x14ac:dyDescent="0.2">
      <c r="A88" s="820"/>
    </row>
    <row r="89" spans="1:1" x14ac:dyDescent="0.2">
      <c r="A89" s="820"/>
    </row>
    <row r="90" spans="1:1" x14ac:dyDescent="0.2">
      <c r="A90" s="820"/>
    </row>
    <row r="91" spans="1:1" x14ac:dyDescent="0.2">
      <c r="A91" s="820"/>
    </row>
    <row r="92" spans="1:1" x14ac:dyDescent="0.2">
      <c r="A92" s="820"/>
    </row>
    <row r="93" spans="1:1" x14ac:dyDescent="0.2">
      <c r="A93" s="820"/>
    </row>
    <row r="94" spans="1:1" x14ac:dyDescent="0.2">
      <c r="A94" s="820"/>
    </row>
    <row r="95" spans="1:1" x14ac:dyDescent="0.2">
      <c r="A95" s="820"/>
    </row>
    <row r="96" spans="1:1" x14ac:dyDescent="0.2">
      <c r="A96" s="820"/>
    </row>
    <row r="97" spans="1:1" x14ac:dyDescent="0.2">
      <c r="A97" s="820"/>
    </row>
    <row r="107" spans="1:1" x14ac:dyDescent="0.2">
      <c r="A107" s="820"/>
    </row>
    <row r="108" spans="1:1" ht="14.25" customHeight="1" x14ac:dyDescent="0.2">
      <c r="A108" s="820"/>
    </row>
    <row r="109" spans="1:1" ht="14.25" customHeight="1" x14ac:dyDescent="0.2">
      <c r="A109" s="820"/>
    </row>
    <row r="110" spans="1:1" x14ac:dyDescent="0.2">
      <c r="A110" s="820"/>
    </row>
    <row r="111" spans="1:1" x14ac:dyDescent="0.2">
      <c r="A111" s="820"/>
    </row>
    <row r="112" spans="1:1" x14ac:dyDescent="0.2">
      <c r="A112" s="820"/>
    </row>
    <row r="113" spans="1:1" x14ac:dyDescent="0.2">
      <c r="A113" s="820"/>
    </row>
    <row r="114" spans="1:1" x14ac:dyDescent="0.2">
      <c r="A114" s="820"/>
    </row>
    <row r="115" spans="1:1" x14ac:dyDescent="0.2">
      <c r="A115" s="820"/>
    </row>
    <row r="116" spans="1:1" x14ac:dyDescent="0.2">
      <c r="A116" s="820"/>
    </row>
    <row r="117" spans="1:1" x14ac:dyDescent="0.2">
      <c r="A117" s="820"/>
    </row>
    <row r="118" spans="1:1" x14ac:dyDescent="0.2">
      <c r="A118" s="820"/>
    </row>
    <row r="119" spans="1:1" x14ac:dyDescent="0.2">
      <c r="A119" s="820"/>
    </row>
    <row r="120" spans="1:1" x14ac:dyDescent="0.2">
      <c r="A120" s="820"/>
    </row>
    <row r="121" spans="1:1" x14ac:dyDescent="0.2">
      <c r="A121" s="820"/>
    </row>
    <row r="137" ht="15" customHeight="1" x14ac:dyDescent="0.2"/>
  </sheetData>
  <mergeCells count="72">
    <mergeCell ref="A26:B26"/>
    <mergeCell ref="K26:L26"/>
    <mergeCell ref="K38:L38"/>
    <mergeCell ref="K31:L31"/>
    <mergeCell ref="K32:L32"/>
    <mergeCell ref="K33:L33"/>
    <mergeCell ref="K35:L35"/>
    <mergeCell ref="K36:L36"/>
    <mergeCell ref="A28:B28"/>
    <mergeCell ref="A29:B29"/>
    <mergeCell ref="A31:B31"/>
    <mergeCell ref="K28:L28"/>
    <mergeCell ref="K29:L29"/>
    <mergeCell ref="K34:L34"/>
    <mergeCell ref="K37:L37"/>
    <mergeCell ref="K27:L27"/>
    <mergeCell ref="K40:L40"/>
    <mergeCell ref="K43:L43"/>
    <mergeCell ref="K44:L44"/>
    <mergeCell ref="K39:L39"/>
    <mergeCell ref="K41:L41"/>
    <mergeCell ref="K42:L42"/>
    <mergeCell ref="A45:B45"/>
    <mergeCell ref="A44:B44"/>
    <mergeCell ref="A41:B41"/>
    <mergeCell ref="A42:B42"/>
    <mergeCell ref="A40:B40"/>
    <mergeCell ref="A43:B43"/>
    <mergeCell ref="A25:B25"/>
    <mergeCell ref="A20:B20"/>
    <mergeCell ref="K4:L7"/>
    <mergeCell ref="A14:B14"/>
    <mergeCell ref="A9:B9"/>
    <mergeCell ref="A10:B10"/>
    <mergeCell ref="A11:B11"/>
    <mergeCell ref="A17:B17"/>
    <mergeCell ref="A4:B7"/>
    <mergeCell ref="F4:H4"/>
    <mergeCell ref="K24:L24"/>
    <mergeCell ref="K16:L16"/>
    <mergeCell ref="A23:B23"/>
    <mergeCell ref="K25:L25"/>
    <mergeCell ref="I4:I7"/>
    <mergeCell ref="J4:J7"/>
    <mergeCell ref="A3:L3"/>
    <mergeCell ref="A2:L2"/>
    <mergeCell ref="K1:L1"/>
    <mergeCell ref="A1:B1"/>
    <mergeCell ref="A22:B22"/>
    <mergeCell ref="A19:B19"/>
    <mergeCell ref="K12:L12"/>
    <mergeCell ref="K13:L13"/>
    <mergeCell ref="K14:L14"/>
    <mergeCell ref="K21:L21"/>
    <mergeCell ref="K10:L10"/>
    <mergeCell ref="A21:B21"/>
    <mergeCell ref="A18:B18"/>
    <mergeCell ref="A12:B12"/>
    <mergeCell ref="A13:B13"/>
    <mergeCell ref="A8:C8"/>
    <mergeCell ref="F5:H5"/>
    <mergeCell ref="A24:B24"/>
    <mergeCell ref="K20:L20"/>
    <mergeCell ref="F6:H6"/>
    <mergeCell ref="K22:L22"/>
    <mergeCell ref="K23:L23"/>
    <mergeCell ref="K17:L17"/>
    <mergeCell ref="K18:L18"/>
    <mergeCell ref="K19:L19"/>
    <mergeCell ref="K8:L8"/>
    <mergeCell ref="K9:L9"/>
    <mergeCell ref="K11:L11"/>
  </mergeCells>
  <printOptions horizontalCentered="1" verticalCentered="1"/>
  <pageMargins left="0.43" right="0.49" top="0.35" bottom="0.31" header="0.2" footer="0.2"/>
  <pageSetup paperSize="9" scale="60" orientation="landscape" r:id="rId1"/>
  <headerFooter>
    <oddFooter>&amp;C&amp;14 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rightToLeft="1" zoomScale="55" zoomScaleNormal="55" zoomScaleSheetLayoutView="70" workbookViewId="0">
      <selection activeCell="I23" sqref="I23"/>
    </sheetView>
  </sheetViews>
  <sheetFormatPr defaultRowHeight="14.25" x14ac:dyDescent="0.2"/>
  <cols>
    <col min="1" max="1" width="35.875" customWidth="1"/>
    <col min="2" max="2" width="22" customWidth="1"/>
    <col min="3" max="3" width="22.625" customWidth="1"/>
    <col min="4" max="4" width="22" customWidth="1"/>
    <col min="5" max="5" width="22.25" customWidth="1"/>
    <col min="6" max="6" width="21.375" customWidth="1"/>
    <col min="7" max="7" width="19.375" customWidth="1"/>
    <col min="8" max="8" width="24" customWidth="1"/>
    <col min="9" max="9" width="19.625" customWidth="1"/>
  </cols>
  <sheetData>
    <row r="1" spans="1:11" ht="44.25" customHeight="1" x14ac:dyDescent="0.2">
      <c r="A1" s="1721" t="s">
        <v>69</v>
      </c>
      <c r="B1" s="1721"/>
      <c r="C1" s="1721"/>
      <c r="D1" s="1721"/>
      <c r="E1" s="1721"/>
      <c r="F1" s="1721"/>
      <c r="G1" s="1721"/>
      <c r="H1" s="1721"/>
      <c r="I1" s="1721"/>
      <c r="K1" s="105"/>
    </row>
    <row r="2" spans="1:11" ht="51.75" customHeight="1" thickBot="1" x14ac:dyDescent="0.25">
      <c r="A2" s="1722" t="s">
        <v>223</v>
      </c>
      <c r="B2" s="1722"/>
      <c r="C2" s="1722"/>
      <c r="D2" s="1722"/>
      <c r="E2" s="1722"/>
      <c r="F2" s="1722"/>
      <c r="G2" s="1722"/>
      <c r="H2" s="1722"/>
      <c r="I2" s="1722"/>
      <c r="K2" s="105"/>
    </row>
    <row r="3" spans="1:11" ht="33" customHeight="1" x14ac:dyDescent="0.2">
      <c r="A3" s="1719" t="s">
        <v>134</v>
      </c>
      <c r="B3" s="181" t="s">
        <v>200</v>
      </c>
      <c r="C3" s="181" t="s">
        <v>199</v>
      </c>
      <c r="D3" s="181" t="s">
        <v>18</v>
      </c>
      <c r="E3" s="1717" t="s">
        <v>70</v>
      </c>
      <c r="F3" s="1717"/>
      <c r="G3" s="1717"/>
      <c r="H3" s="1717"/>
      <c r="I3" s="1718" t="s">
        <v>17</v>
      </c>
      <c r="K3" s="105"/>
    </row>
    <row r="4" spans="1:11" ht="49.5" customHeight="1" x14ac:dyDescent="0.2">
      <c r="A4" s="1719"/>
      <c r="B4" s="178" t="s">
        <v>210</v>
      </c>
      <c r="C4" s="178" t="s">
        <v>210</v>
      </c>
      <c r="D4" s="178" t="s">
        <v>210</v>
      </c>
      <c r="E4" s="1719" t="s">
        <v>210</v>
      </c>
      <c r="F4" s="1719"/>
      <c r="G4" s="1719"/>
      <c r="H4" s="1719"/>
      <c r="I4" s="1719"/>
    </row>
    <row r="5" spans="1:11" ht="36.75" customHeight="1" x14ac:dyDescent="0.2">
      <c r="A5" s="1720"/>
      <c r="B5" s="182" t="s">
        <v>204</v>
      </c>
      <c r="C5" s="182" t="s">
        <v>205</v>
      </c>
      <c r="D5" s="182" t="s">
        <v>206</v>
      </c>
      <c r="E5" s="182" t="s">
        <v>207</v>
      </c>
      <c r="F5" s="182" t="s">
        <v>208</v>
      </c>
      <c r="G5" s="182" t="s">
        <v>209</v>
      </c>
      <c r="H5" s="182" t="s">
        <v>0</v>
      </c>
      <c r="I5" s="1720"/>
    </row>
    <row r="6" spans="1:11" ht="35.1" customHeight="1" x14ac:dyDescent="0.2">
      <c r="A6" s="179" t="s">
        <v>27</v>
      </c>
      <c r="B6" s="183">
        <v>43</v>
      </c>
      <c r="C6" s="183">
        <v>13</v>
      </c>
      <c r="D6" s="183">
        <v>5</v>
      </c>
      <c r="E6" s="183">
        <v>6</v>
      </c>
      <c r="F6" s="183">
        <v>0</v>
      </c>
      <c r="G6" s="183">
        <v>1</v>
      </c>
      <c r="H6" s="183">
        <v>7</v>
      </c>
      <c r="I6" s="183">
        <f>SUM(B6:G6)</f>
        <v>68</v>
      </c>
    </row>
    <row r="7" spans="1:11" ht="35.1" customHeight="1" x14ac:dyDescent="0.2">
      <c r="A7" s="179" t="s">
        <v>72</v>
      </c>
      <c r="B7" s="183">
        <v>314</v>
      </c>
      <c r="C7" s="183">
        <v>45</v>
      </c>
      <c r="D7" s="183">
        <v>143</v>
      </c>
      <c r="E7" s="183">
        <v>145</v>
      </c>
      <c r="F7" s="183">
        <v>126</v>
      </c>
      <c r="G7" s="183">
        <v>292</v>
      </c>
      <c r="H7" s="183">
        <v>563</v>
      </c>
      <c r="I7" s="183">
        <f t="shared" ref="I7:I14" si="0">SUM(B7:G7)</f>
        <v>1065</v>
      </c>
    </row>
    <row r="8" spans="1:11" ht="35.1" customHeight="1" x14ac:dyDescent="0.2">
      <c r="A8" s="179" t="s">
        <v>31</v>
      </c>
      <c r="B8" s="183">
        <v>7</v>
      </c>
      <c r="C8" s="183">
        <v>22</v>
      </c>
      <c r="D8" s="183">
        <v>0</v>
      </c>
      <c r="E8" s="183">
        <v>21</v>
      </c>
      <c r="F8" s="183">
        <v>1</v>
      </c>
      <c r="G8" s="183">
        <v>0</v>
      </c>
      <c r="H8" s="183">
        <v>22</v>
      </c>
      <c r="I8" s="183">
        <f t="shared" si="0"/>
        <v>51</v>
      </c>
    </row>
    <row r="9" spans="1:11" ht="35.1" customHeight="1" x14ac:dyDescent="0.2">
      <c r="A9" s="179" t="s">
        <v>32</v>
      </c>
      <c r="B9" s="183">
        <v>428</v>
      </c>
      <c r="C9" s="183">
        <v>211</v>
      </c>
      <c r="D9" s="183">
        <v>25</v>
      </c>
      <c r="E9" s="183">
        <v>108</v>
      </c>
      <c r="F9" s="183">
        <v>97</v>
      </c>
      <c r="G9" s="183">
        <v>332</v>
      </c>
      <c r="H9" s="183">
        <v>537</v>
      </c>
      <c r="I9" s="183">
        <f t="shared" si="0"/>
        <v>1201</v>
      </c>
    </row>
    <row r="10" spans="1:11" ht="35.1" customHeight="1" x14ac:dyDescent="0.2">
      <c r="A10" s="179" t="s">
        <v>73</v>
      </c>
      <c r="B10" s="183">
        <v>127</v>
      </c>
      <c r="C10" s="183">
        <v>1</v>
      </c>
      <c r="D10" s="183">
        <v>111</v>
      </c>
      <c r="E10" s="183">
        <v>104</v>
      </c>
      <c r="F10" s="183">
        <v>15</v>
      </c>
      <c r="G10" s="183">
        <v>3</v>
      </c>
      <c r="H10" s="183">
        <v>122</v>
      </c>
      <c r="I10" s="183">
        <f t="shared" si="0"/>
        <v>361</v>
      </c>
    </row>
    <row r="11" spans="1:11" ht="35.1" customHeight="1" x14ac:dyDescent="0.2">
      <c r="A11" s="179" t="s">
        <v>35</v>
      </c>
      <c r="B11" s="183">
        <v>52</v>
      </c>
      <c r="C11" s="183">
        <v>0</v>
      </c>
      <c r="D11" s="183">
        <v>57</v>
      </c>
      <c r="E11" s="183">
        <v>15</v>
      </c>
      <c r="F11" s="183">
        <v>38</v>
      </c>
      <c r="G11" s="183">
        <v>30</v>
      </c>
      <c r="H11" s="183">
        <v>83</v>
      </c>
      <c r="I11" s="183">
        <f t="shared" si="0"/>
        <v>192</v>
      </c>
    </row>
    <row r="12" spans="1:11" ht="35.1" customHeight="1" x14ac:dyDescent="0.2">
      <c r="A12" s="179" t="s">
        <v>74</v>
      </c>
      <c r="B12" s="183">
        <v>1</v>
      </c>
      <c r="C12" s="183">
        <v>0</v>
      </c>
      <c r="D12" s="183">
        <v>1</v>
      </c>
      <c r="E12" s="183">
        <v>0</v>
      </c>
      <c r="F12" s="183">
        <v>0</v>
      </c>
      <c r="G12" s="183">
        <v>0</v>
      </c>
      <c r="H12" s="183">
        <v>0</v>
      </c>
      <c r="I12" s="183">
        <f t="shared" si="0"/>
        <v>2</v>
      </c>
    </row>
    <row r="13" spans="1:11" ht="35.1" customHeight="1" x14ac:dyDescent="0.35">
      <c r="A13" s="184" t="s">
        <v>81</v>
      </c>
      <c r="B13" s="183">
        <v>11</v>
      </c>
      <c r="C13" s="183">
        <v>3</v>
      </c>
      <c r="D13" s="183">
        <v>6</v>
      </c>
      <c r="E13" s="183">
        <v>3</v>
      </c>
      <c r="F13" s="183">
        <v>1</v>
      </c>
      <c r="G13" s="183">
        <v>8</v>
      </c>
      <c r="H13" s="183">
        <v>12</v>
      </c>
      <c r="I13" s="183">
        <f t="shared" si="0"/>
        <v>32</v>
      </c>
    </row>
    <row r="14" spans="1:11" ht="36" customHeight="1" thickBot="1" x14ac:dyDescent="0.4">
      <c r="A14" s="185" t="s">
        <v>59</v>
      </c>
      <c r="B14" s="186">
        <v>983</v>
      </c>
      <c r="C14" s="186">
        <v>295</v>
      </c>
      <c r="D14" s="186">
        <v>348</v>
      </c>
      <c r="E14" s="186">
        <v>402</v>
      </c>
      <c r="F14" s="186">
        <v>278</v>
      </c>
      <c r="G14" s="186">
        <v>666</v>
      </c>
      <c r="H14" s="186">
        <v>1346</v>
      </c>
      <c r="I14" s="186">
        <f t="shared" si="0"/>
        <v>2972</v>
      </c>
    </row>
    <row r="15" spans="1:11" x14ac:dyDescent="0.2">
      <c r="A15" s="15"/>
      <c r="B15" s="2"/>
      <c r="C15" s="2"/>
      <c r="D15" s="2"/>
      <c r="E15" s="2"/>
      <c r="F15" s="2"/>
      <c r="G15" s="2"/>
      <c r="H15" s="2"/>
    </row>
    <row r="16" spans="1:11" ht="18" x14ac:dyDescent="0.2">
      <c r="A16" s="15"/>
      <c r="B16" s="25"/>
      <c r="C16" s="15"/>
      <c r="D16" s="15"/>
      <c r="E16" s="15"/>
      <c r="F16" s="15"/>
      <c r="G16" s="15"/>
      <c r="H16" s="15"/>
    </row>
    <row r="17" spans="1:8" x14ac:dyDescent="0.2">
      <c r="A17" s="15"/>
      <c r="B17" s="15"/>
      <c r="C17" s="15"/>
      <c r="D17" s="15"/>
      <c r="E17" s="15"/>
      <c r="F17" s="15"/>
      <c r="G17" s="15"/>
      <c r="H17" s="15"/>
    </row>
    <row r="18" spans="1:8" x14ac:dyDescent="0.2">
      <c r="A18" s="15"/>
      <c r="B18" s="15"/>
      <c r="C18" s="15"/>
      <c r="D18" s="15"/>
      <c r="E18" s="15"/>
      <c r="F18" s="15"/>
      <c r="G18" s="15"/>
      <c r="H18" s="15"/>
    </row>
    <row r="19" spans="1:8" x14ac:dyDescent="0.2">
      <c r="A19" s="15"/>
      <c r="B19" s="15"/>
      <c r="C19" s="15"/>
      <c r="D19" s="15"/>
      <c r="E19" s="15"/>
      <c r="F19" s="15"/>
      <c r="G19" s="15"/>
      <c r="H19" s="15"/>
    </row>
    <row r="20" spans="1:8" x14ac:dyDescent="0.2">
      <c r="A20" s="15"/>
      <c r="B20" s="15"/>
      <c r="C20" s="15"/>
      <c r="D20" s="15"/>
      <c r="E20" s="15"/>
      <c r="F20" s="15"/>
      <c r="G20" s="15"/>
      <c r="H20" s="15"/>
    </row>
    <row r="21" spans="1:8" x14ac:dyDescent="0.2">
      <c r="A21" s="15"/>
      <c r="B21" s="15"/>
      <c r="C21" s="15"/>
      <c r="D21" s="15"/>
      <c r="E21" s="15"/>
      <c r="F21" s="15"/>
      <c r="G21" s="15"/>
      <c r="H21" s="15"/>
    </row>
    <row r="22" spans="1:8" x14ac:dyDescent="0.2">
      <c r="A22" s="15"/>
      <c r="B22" s="15"/>
      <c r="C22" s="15"/>
      <c r="D22" s="15"/>
      <c r="E22" s="15"/>
      <c r="F22" s="15"/>
      <c r="G22" s="15"/>
      <c r="H22" s="15"/>
    </row>
  </sheetData>
  <mergeCells count="6">
    <mergeCell ref="E3:H3"/>
    <mergeCell ref="I3:I5"/>
    <mergeCell ref="A1:I1"/>
    <mergeCell ref="A2:I2"/>
    <mergeCell ref="E4:H4"/>
    <mergeCell ref="A3:A5"/>
  </mergeCells>
  <pageMargins left="0.86614173228346503" right="0.94488188976377996" top="0.76" bottom="0.62" header="0.46" footer="0.31496062992126"/>
  <pageSetup paperSize="9" scale="45" orientation="portrait" r:id="rId1"/>
  <headerFooter>
    <oddFooter>&amp;C&amp;"-,غامق"&amp;12 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rightToLeft="1" view="pageBreakPreview" topLeftCell="A12" zoomScale="90" zoomScaleNormal="84" zoomScaleSheetLayoutView="90" workbookViewId="0">
      <selection activeCell="Q23" sqref="Q23"/>
    </sheetView>
  </sheetViews>
  <sheetFormatPr defaultRowHeight="14.25" x14ac:dyDescent="0.2"/>
  <cols>
    <col min="1" max="1" width="8.125" customWidth="1"/>
    <col min="2" max="2" width="6.625" customWidth="1"/>
    <col min="3" max="3" width="20.125" customWidth="1"/>
    <col min="4" max="5" width="14.125" customWidth="1"/>
    <col min="6" max="6" width="17.25" customWidth="1"/>
    <col min="7" max="7" width="10.625" customWidth="1"/>
    <col min="8" max="8" width="14.125" hidden="1" customWidth="1"/>
    <col min="9" max="9" width="0.375" hidden="1" customWidth="1"/>
    <col min="10" max="10" width="13.875" hidden="1" customWidth="1"/>
    <col min="11" max="11" width="0.875" hidden="1" customWidth="1"/>
    <col min="12" max="12" width="13.75" customWidth="1"/>
    <col min="13" max="13" width="15.625" customWidth="1"/>
    <col min="14" max="14" width="7.125" customWidth="1"/>
    <col min="15" max="15" width="10" customWidth="1"/>
  </cols>
  <sheetData>
    <row r="1" spans="1:31" ht="24.75" customHeight="1" x14ac:dyDescent="0.2">
      <c r="A1" s="1495" t="s">
        <v>648</v>
      </c>
      <c r="B1" s="1495"/>
      <c r="C1" s="370"/>
      <c r="D1" s="370"/>
      <c r="E1" s="370"/>
      <c r="F1" s="370"/>
      <c r="G1" s="370"/>
      <c r="M1" s="370"/>
      <c r="N1" s="1494" t="s">
        <v>590</v>
      </c>
      <c r="O1" s="1494"/>
    </row>
    <row r="2" spans="1:31" ht="38.25" customHeight="1" x14ac:dyDescent="0.2">
      <c r="A2" s="1495" t="s">
        <v>907</v>
      </c>
      <c r="B2" s="1495"/>
      <c r="C2" s="1495"/>
      <c r="D2" s="1495"/>
      <c r="E2" s="1495"/>
      <c r="F2" s="1495"/>
      <c r="G2" s="1495"/>
      <c r="H2" s="1495"/>
      <c r="I2" s="1495"/>
      <c r="J2" s="1495"/>
      <c r="K2" s="1495"/>
      <c r="L2" s="1495"/>
      <c r="M2" s="1495"/>
      <c r="N2" s="1495"/>
      <c r="O2" s="1495"/>
    </row>
    <row r="3" spans="1:31" ht="45" customHeight="1" thickBot="1" x14ac:dyDescent="0.25">
      <c r="A3" s="1498" t="s">
        <v>851</v>
      </c>
      <c r="B3" s="1498"/>
      <c r="C3" s="1498"/>
      <c r="D3" s="1498"/>
      <c r="E3" s="1498"/>
      <c r="F3" s="1498"/>
      <c r="G3" s="1498"/>
      <c r="H3" s="1498"/>
      <c r="I3" s="1498"/>
      <c r="J3" s="1498"/>
      <c r="K3" s="1498"/>
      <c r="L3" s="1498"/>
      <c r="M3" s="1498"/>
      <c r="N3" s="1498"/>
      <c r="O3" s="1498"/>
    </row>
    <row r="4" spans="1:31" ht="24.95" customHeight="1" thickBot="1" x14ac:dyDescent="0.25">
      <c r="A4" s="1472"/>
      <c r="B4" s="1472"/>
      <c r="C4" s="1473"/>
      <c r="D4" s="1499" t="s">
        <v>909</v>
      </c>
      <c r="E4" s="1500"/>
      <c r="F4" s="1500"/>
      <c r="G4" s="1500"/>
      <c r="H4" s="1500"/>
      <c r="I4" s="1500"/>
      <c r="J4" s="1500"/>
      <c r="K4" s="1500"/>
      <c r="L4" s="1501"/>
      <c r="M4" s="1496" t="s">
        <v>390</v>
      </c>
      <c r="N4" s="1496"/>
      <c r="O4" s="1496"/>
    </row>
    <row r="5" spans="1:31" ht="24.95" customHeight="1" thickBot="1" x14ac:dyDescent="0.25">
      <c r="A5" s="1474"/>
      <c r="B5" s="1474"/>
      <c r="C5" s="1475"/>
      <c r="D5" s="1305">
        <v>2010</v>
      </c>
      <c r="E5" s="1306">
        <v>2011</v>
      </c>
      <c r="F5" s="1306">
        <v>2012</v>
      </c>
      <c r="G5" s="1306">
        <v>2014</v>
      </c>
      <c r="H5" s="1307"/>
      <c r="I5" s="1308"/>
      <c r="J5" s="687"/>
      <c r="K5" s="687"/>
      <c r="L5" s="1309">
        <v>2015</v>
      </c>
      <c r="M5" s="1497"/>
      <c r="N5" s="1497"/>
      <c r="O5" s="1497"/>
      <c r="Q5">
        <v>19675</v>
      </c>
      <c r="R5">
        <v>10435</v>
      </c>
      <c r="S5">
        <v>6452</v>
      </c>
      <c r="T5">
        <v>13054</v>
      </c>
      <c r="U5">
        <v>49616</v>
      </c>
      <c r="V5">
        <v>34001</v>
      </c>
      <c r="W5">
        <v>591</v>
      </c>
      <c r="X5">
        <v>3228</v>
      </c>
      <c r="Y5">
        <v>2097</v>
      </c>
      <c r="Z5">
        <v>1365</v>
      </c>
      <c r="AA5">
        <v>4086</v>
      </c>
      <c r="AB5">
        <v>10776</v>
      </c>
      <c r="AC5">
        <v>45368</v>
      </c>
      <c r="AD5">
        <v>14791</v>
      </c>
      <c r="AE5">
        <v>109775</v>
      </c>
    </row>
    <row r="6" spans="1:31" ht="24.95" customHeight="1" x14ac:dyDescent="0.2">
      <c r="A6" s="1478" t="s">
        <v>1</v>
      </c>
      <c r="B6" s="1481" t="s">
        <v>1007</v>
      </c>
      <c r="C6" s="1482"/>
      <c r="D6" s="1266">
        <v>10942</v>
      </c>
      <c r="E6" s="1266">
        <v>11954</v>
      </c>
      <c r="F6" s="1267">
        <v>23847</v>
      </c>
      <c r="G6" s="1267">
        <v>30110</v>
      </c>
      <c r="H6" s="1072">
        <v>22441</v>
      </c>
      <c r="I6" s="1072"/>
      <c r="J6" s="1072">
        <v>1480</v>
      </c>
      <c r="K6" s="1268">
        <f t="shared" ref="K6:K19" si="0">SUM(H6:J6)</f>
        <v>23921</v>
      </c>
      <c r="L6" s="1267">
        <v>32393</v>
      </c>
      <c r="M6" s="1502" t="s">
        <v>392</v>
      </c>
      <c r="N6" s="1502"/>
      <c r="O6" s="1490" t="s">
        <v>393</v>
      </c>
    </row>
    <row r="7" spans="1:31" ht="24.95" customHeight="1" x14ac:dyDescent="0.2">
      <c r="A7" s="1479"/>
      <c r="B7" s="1483" t="s">
        <v>2</v>
      </c>
      <c r="C7" s="1484"/>
      <c r="D7" s="1269">
        <v>6489</v>
      </c>
      <c r="E7" s="1269">
        <v>7221</v>
      </c>
      <c r="F7" s="1269">
        <v>6823</v>
      </c>
      <c r="G7" s="1269">
        <v>6452</v>
      </c>
      <c r="H7" s="1073">
        <v>4830</v>
      </c>
      <c r="I7" s="1073"/>
      <c r="J7" s="1073">
        <v>147</v>
      </c>
      <c r="K7" s="1268">
        <f t="shared" si="0"/>
        <v>4977</v>
      </c>
      <c r="L7" s="1270">
        <v>5095</v>
      </c>
      <c r="M7" s="1503" t="s">
        <v>394</v>
      </c>
      <c r="N7" s="1503"/>
      <c r="O7" s="1491"/>
      <c r="P7" s="358"/>
    </row>
    <row r="8" spans="1:31" ht="24.95" customHeight="1" x14ac:dyDescent="0.25">
      <c r="A8" s="1479"/>
      <c r="B8" s="1483" t="s">
        <v>3</v>
      </c>
      <c r="C8" s="1485"/>
      <c r="D8" s="1269">
        <v>9205</v>
      </c>
      <c r="E8" s="1269">
        <v>10459</v>
      </c>
      <c r="F8" s="1269">
        <v>9615</v>
      </c>
      <c r="G8" s="1269">
        <v>13054</v>
      </c>
      <c r="H8" s="1073">
        <v>7514</v>
      </c>
      <c r="I8" s="1073"/>
      <c r="J8" s="1073">
        <v>628</v>
      </c>
      <c r="K8" s="1268">
        <f t="shared" si="0"/>
        <v>8142</v>
      </c>
      <c r="L8" s="1270">
        <v>12882</v>
      </c>
      <c r="M8" s="1504" t="s">
        <v>391</v>
      </c>
      <c r="N8" s="1505"/>
      <c r="O8" s="1491"/>
    </row>
    <row r="9" spans="1:31" ht="28.5" customHeight="1" x14ac:dyDescent="0.2">
      <c r="A9" s="1480"/>
      <c r="B9" s="1470" t="s">
        <v>4</v>
      </c>
      <c r="C9" s="1471"/>
      <c r="D9" s="1326">
        <v>26636</v>
      </c>
      <c r="E9" s="1326">
        <f>SUM(E6:E8)</f>
        <v>29634</v>
      </c>
      <c r="F9" s="1326">
        <f>SUM(F6:F8)</f>
        <v>40285</v>
      </c>
      <c r="G9" s="1326">
        <f>SUM(G6:G8)</f>
        <v>49616</v>
      </c>
      <c r="H9" s="1327">
        <f>SUM(H6:H8)</f>
        <v>34785</v>
      </c>
      <c r="I9" s="1327"/>
      <c r="J9" s="1327">
        <f>SUM(J6:J8)</f>
        <v>2255</v>
      </c>
      <c r="K9" s="1328">
        <f t="shared" si="0"/>
        <v>37040</v>
      </c>
      <c r="L9" s="1326">
        <v>50370</v>
      </c>
      <c r="M9" s="1506" t="s">
        <v>395</v>
      </c>
      <c r="N9" s="1507"/>
      <c r="O9" s="1492"/>
    </row>
    <row r="10" spans="1:31" ht="24.95" customHeight="1" x14ac:dyDescent="0.2">
      <c r="A10" s="1488" t="s">
        <v>5</v>
      </c>
      <c r="B10" s="1511" t="s">
        <v>6</v>
      </c>
      <c r="C10" s="1512"/>
      <c r="D10" s="1329">
        <v>16269</v>
      </c>
      <c r="E10" s="1329">
        <v>18487</v>
      </c>
      <c r="F10" s="1329">
        <v>32329</v>
      </c>
      <c r="G10" s="1329">
        <v>34001</v>
      </c>
      <c r="H10" s="1330">
        <v>33266</v>
      </c>
      <c r="I10" s="1330"/>
      <c r="J10" s="1330">
        <v>1457</v>
      </c>
      <c r="K10" s="1331">
        <f t="shared" si="0"/>
        <v>34723</v>
      </c>
      <c r="L10" s="1329">
        <v>37746</v>
      </c>
      <c r="M10" s="1508" t="s">
        <v>396</v>
      </c>
      <c r="N10" s="1509"/>
      <c r="O10" s="1493" t="s">
        <v>567</v>
      </c>
    </row>
    <row r="11" spans="1:31" ht="24.95" customHeight="1" x14ac:dyDescent="0.2">
      <c r="A11" s="1479"/>
      <c r="B11" s="1513" t="s">
        <v>7</v>
      </c>
      <c r="C11" s="1483"/>
      <c r="D11" s="1269">
        <v>567</v>
      </c>
      <c r="E11" s="1269">
        <v>627</v>
      </c>
      <c r="F11" s="1269">
        <v>219</v>
      </c>
      <c r="G11" s="1269">
        <v>591</v>
      </c>
      <c r="H11" s="1073">
        <v>175</v>
      </c>
      <c r="I11" s="1073"/>
      <c r="J11" s="1073">
        <v>36</v>
      </c>
      <c r="K11" s="501">
        <f t="shared" si="0"/>
        <v>211</v>
      </c>
      <c r="L11" s="1270">
        <v>644</v>
      </c>
      <c r="M11" s="1504" t="s">
        <v>397</v>
      </c>
      <c r="N11" s="1503"/>
      <c r="O11" s="1491"/>
    </row>
    <row r="12" spans="1:31" ht="24.95" customHeight="1" x14ac:dyDescent="0.2">
      <c r="A12" s="1479"/>
      <c r="B12" s="1514" t="s">
        <v>8</v>
      </c>
      <c r="C12" s="1074" t="s">
        <v>9</v>
      </c>
      <c r="D12" s="1269">
        <v>3311</v>
      </c>
      <c r="E12" s="1269">
        <v>3777</v>
      </c>
      <c r="F12" s="1269">
        <v>4035</v>
      </c>
      <c r="G12" s="1269">
        <v>3228</v>
      </c>
      <c r="H12" s="1073">
        <v>3341</v>
      </c>
      <c r="I12" s="1073"/>
      <c r="J12" s="1073">
        <v>40</v>
      </c>
      <c r="K12" s="501">
        <f t="shared" si="0"/>
        <v>3381</v>
      </c>
      <c r="L12" s="1270">
        <v>3475</v>
      </c>
      <c r="M12" s="1075" t="s">
        <v>399</v>
      </c>
      <c r="N12" s="1493" t="s">
        <v>398</v>
      </c>
      <c r="O12" s="1491"/>
      <c r="T12" s="502"/>
    </row>
    <row r="13" spans="1:31" ht="24.95" customHeight="1" x14ac:dyDescent="0.2">
      <c r="A13" s="1479"/>
      <c r="B13" s="1515"/>
      <c r="C13" s="1076" t="s">
        <v>10</v>
      </c>
      <c r="D13" s="1269">
        <v>2417</v>
      </c>
      <c r="E13" s="1269">
        <v>2470</v>
      </c>
      <c r="F13" s="1269">
        <v>1962</v>
      </c>
      <c r="G13" s="1269">
        <v>2097</v>
      </c>
      <c r="H13" s="1073">
        <v>1312</v>
      </c>
      <c r="I13" s="1073"/>
      <c r="J13" s="1073">
        <v>132</v>
      </c>
      <c r="K13" s="501">
        <f t="shared" si="0"/>
        <v>1444</v>
      </c>
      <c r="L13" s="1270">
        <v>2096</v>
      </c>
      <c r="M13" s="1077" t="s">
        <v>400</v>
      </c>
      <c r="N13" s="1491"/>
      <c r="O13" s="1491"/>
    </row>
    <row r="14" spans="1:31" ht="24.95" customHeight="1" x14ac:dyDescent="0.2">
      <c r="A14" s="1479"/>
      <c r="B14" s="1515"/>
      <c r="C14" s="1076" t="s">
        <v>359</v>
      </c>
      <c r="D14" s="1269">
        <v>4422</v>
      </c>
      <c r="E14" s="1269">
        <v>5158</v>
      </c>
      <c r="F14" s="1269">
        <v>5299</v>
      </c>
      <c r="G14" s="1269">
        <v>5451</v>
      </c>
      <c r="H14" s="1073">
        <v>3853</v>
      </c>
      <c r="I14" s="1073"/>
      <c r="J14" s="1073">
        <v>187</v>
      </c>
      <c r="K14" s="501">
        <f t="shared" si="0"/>
        <v>4040</v>
      </c>
      <c r="L14" s="1270">
        <v>5329</v>
      </c>
      <c r="M14" s="1077" t="s">
        <v>401</v>
      </c>
      <c r="N14" s="1491"/>
      <c r="O14" s="1491"/>
      <c r="P14" s="262"/>
    </row>
    <row r="15" spans="1:31" ht="24.95" customHeight="1" x14ac:dyDescent="0.2">
      <c r="A15" s="1479"/>
      <c r="B15" s="1515"/>
      <c r="C15" s="1076" t="s">
        <v>11</v>
      </c>
      <c r="D15" s="1269">
        <f>SUM(D12:D14)</f>
        <v>10150</v>
      </c>
      <c r="E15" s="1269">
        <f>SUM(E12:E14)</f>
        <v>11405</v>
      </c>
      <c r="F15" s="1269">
        <v>11296</v>
      </c>
      <c r="G15" s="1269">
        <f>SUM(G12:G14)</f>
        <v>10776</v>
      </c>
      <c r="H15" s="1073">
        <f>SUM(H12:H14)</f>
        <v>8506</v>
      </c>
      <c r="I15" s="1073"/>
      <c r="J15" s="1073">
        <f>SUM(J12:J14)</f>
        <v>359</v>
      </c>
      <c r="K15" s="501">
        <f t="shared" si="0"/>
        <v>8865</v>
      </c>
      <c r="L15" s="1270">
        <v>10900</v>
      </c>
      <c r="M15" s="1077" t="s">
        <v>402</v>
      </c>
      <c r="N15" s="1491"/>
      <c r="O15" s="1491"/>
    </row>
    <row r="16" spans="1:31" ht="24.95" customHeight="1" x14ac:dyDescent="0.2">
      <c r="A16" s="1479"/>
      <c r="B16" s="1515"/>
      <c r="C16" s="1078" t="s">
        <v>12</v>
      </c>
      <c r="D16" s="1271">
        <v>26986</v>
      </c>
      <c r="E16" s="1271">
        <v>30519</v>
      </c>
      <c r="F16" s="1271">
        <v>43844</v>
      </c>
      <c r="G16" s="1271">
        <v>45368</v>
      </c>
      <c r="H16" s="810">
        <v>41947</v>
      </c>
      <c r="I16" s="810"/>
      <c r="J16" s="810">
        <v>1852</v>
      </c>
      <c r="K16" s="501">
        <f t="shared" si="0"/>
        <v>43799</v>
      </c>
      <c r="L16" s="1271">
        <v>49290</v>
      </c>
      <c r="M16" s="1079" t="s">
        <v>402</v>
      </c>
      <c r="N16" s="1491"/>
      <c r="O16" s="1491"/>
    </row>
    <row r="17" spans="1:17" ht="24.95" customHeight="1" x14ac:dyDescent="0.2">
      <c r="A17" s="1476" t="s">
        <v>13</v>
      </c>
      <c r="B17" s="1476"/>
      <c r="C17" s="1476"/>
      <c r="D17" s="1322">
        <v>6371</v>
      </c>
      <c r="E17" s="1322">
        <v>6649</v>
      </c>
      <c r="F17" s="1322">
        <v>10860</v>
      </c>
      <c r="G17" s="1322">
        <v>14791</v>
      </c>
      <c r="H17" s="1323">
        <v>9173</v>
      </c>
      <c r="I17" s="1323"/>
      <c r="J17" s="1323">
        <v>331</v>
      </c>
      <c r="K17" s="1324">
        <f t="shared" si="0"/>
        <v>9504</v>
      </c>
      <c r="L17" s="1322">
        <v>12224</v>
      </c>
      <c r="M17" s="1486" t="s">
        <v>403</v>
      </c>
      <c r="N17" s="1486"/>
      <c r="O17" s="1486"/>
    </row>
    <row r="18" spans="1:17" ht="24.95" customHeight="1" thickBot="1" x14ac:dyDescent="0.25">
      <c r="A18" s="1516" t="s">
        <v>1012</v>
      </c>
      <c r="B18" s="1516"/>
      <c r="C18" s="1516"/>
      <c r="D18" s="1272" t="s">
        <v>301</v>
      </c>
      <c r="E18" s="1272" t="s">
        <v>301</v>
      </c>
      <c r="F18" s="1272" t="s">
        <v>301</v>
      </c>
      <c r="G18" s="1272" t="s">
        <v>301</v>
      </c>
      <c r="H18" s="809"/>
      <c r="I18" s="379"/>
      <c r="J18" s="809"/>
      <c r="K18" s="501"/>
      <c r="L18" s="1272">
        <v>3008</v>
      </c>
      <c r="M18" s="1517" t="s">
        <v>821</v>
      </c>
      <c r="N18" s="1517"/>
      <c r="O18" s="1517"/>
    </row>
    <row r="19" spans="1:17" ht="24.95" customHeight="1" thickBot="1" x14ac:dyDescent="0.25">
      <c r="A19" s="1487" t="s">
        <v>14</v>
      </c>
      <c r="B19" s="1487"/>
      <c r="C19" s="1487"/>
      <c r="D19" s="1273">
        <v>59993</v>
      </c>
      <c r="E19" s="1273">
        <v>66802</v>
      </c>
      <c r="F19" s="1273">
        <v>94989</v>
      </c>
      <c r="G19" s="1273">
        <v>109775</v>
      </c>
      <c r="H19" s="1063">
        <v>85905</v>
      </c>
      <c r="I19" s="1056"/>
      <c r="J19" s="1063">
        <v>4438</v>
      </c>
      <c r="K19" s="609">
        <f t="shared" si="0"/>
        <v>90343</v>
      </c>
      <c r="L19" s="1273">
        <v>114892</v>
      </c>
      <c r="M19" s="1477" t="s">
        <v>404</v>
      </c>
      <c r="N19" s="1477"/>
      <c r="O19" s="1477"/>
    </row>
    <row r="20" spans="1:17" ht="19.5" customHeight="1" x14ac:dyDescent="0.2">
      <c r="A20" s="1457" t="s">
        <v>1008</v>
      </c>
      <c r="B20" s="1457"/>
      <c r="C20" s="1457"/>
      <c r="D20" s="1455"/>
    </row>
    <row r="21" spans="1:17" s="1456" customFormat="1" ht="19.5" customHeight="1" x14ac:dyDescent="0.2">
      <c r="A21" s="1518" t="s">
        <v>1011</v>
      </c>
      <c r="B21" s="1518"/>
      <c r="C21" s="1518"/>
      <c r="D21" s="1455"/>
    </row>
    <row r="22" spans="1:17" s="1456" customFormat="1" ht="19.5" customHeight="1" x14ac:dyDescent="0.2">
      <c r="A22" s="1518" t="s">
        <v>1013</v>
      </c>
      <c r="B22" s="1518"/>
      <c r="C22" s="1518"/>
      <c r="D22" s="1518"/>
      <c r="E22" s="1518"/>
      <c r="F22" s="1518"/>
      <c r="G22" s="1518"/>
    </row>
    <row r="23" spans="1:17" ht="26.25" customHeight="1" x14ac:dyDescent="0.25">
      <c r="C23" s="748" t="s">
        <v>718</v>
      </c>
      <c r="D23" s="3"/>
      <c r="G23" s="1510" t="s">
        <v>592</v>
      </c>
      <c r="H23" s="1510"/>
      <c r="I23" s="1510"/>
      <c r="J23" s="1510"/>
      <c r="K23" s="1510"/>
      <c r="L23" s="1510"/>
      <c r="M23" s="1510"/>
      <c r="N23" s="372"/>
      <c r="O23" s="372"/>
      <c r="P23" s="372"/>
      <c r="Q23" s="372"/>
    </row>
    <row r="24" spans="1:17" ht="15" x14ac:dyDescent="0.2">
      <c r="D24" s="3"/>
    </row>
    <row r="25" spans="1:17" ht="25.5" customHeight="1" x14ac:dyDescent="0.2">
      <c r="C25" s="1469" t="s">
        <v>990</v>
      </c>
      <c r="D25" s="1469"/>
      <c r="E25" s="1469"/>
      <c r="F25" s="1469"/>
      <c r="G25" s="1469"/>
      <c r="H25" s="1469"/>
      <c r="I25" s="1469"/>
      <c r="J25" s="1469"/>
      <c r="K25" s="1469"/>
      <c r="L25" s="1469"/>
      <c r="M25" s="1469"/>
    </row>
    <row r="26" spans="1:17" ht="8.25" customHeight="1" x14ac:dyDescent="0.25">
      <c r="C26" s="281"/>
      <c r="D26" s="1489"/>
      <c r="E26" s="1489"/>
      <c r="F26" s="1489"/>
      <c r="G26" s="1489"/>
      <c r="H26" s="281"/>
      <c r="I26" s="281"/>
      <c r="J26" s="281"/>
      <c r="K26" s="281"/>
      <c r="L26" s="281"/>
      <c r="M26" s="281"/>
    </row>
    <row r="27" spans="1:17" ht="22.5" customHeight="1" x14ac:dyDescent="0.2">
      <c r="C27" s="1468" t="s">
        <v>991</v>
      </c>
      <c r="D27" s="1468"/>
      <c r="E27" s="1468"/>
      <c r="F27" s="1468"/>
      <c r="G27" s="1468"/>
      <c r="H27" s="1468"/>
      <c r="I27" s="1468"/>
      <c r="J27" s="1468"/>
      <c r="K27" s="1468"/>
      <c r="L27" s="1468"/>
      <c r="M27" s="1468"/>
      <c r="N27" s="1468"/>
    </row>
    <row r="28" spans="1:17" x14ac:dyDescent="0.2">
      <c r="K28" s="5"/>
      <c r="L28" s="5"/>
    </row>
    <row r="30" spans="1:17" x14ac:dyDescent="0.2">
      <c r="N30" s="1458"/>
    </row>
  </sheetData>
  <mergeCells count="37">
    <mergeCell ref="M11:N11"/>
    <mergeCell ref="N12:N16"/>
    <mergeCell ref="G23:M23"/>
    <mergeCell ref="B10:C10"/>
    <mergeCell ref="B11:C11"/>
    <mergeCell ref="B12:B16"/>
    <mergeCell ref="A18:C18"/>
    <mergeCell ref="M18:O18"/>
    <mergeCell ref="A21:C21"/>
    <mergeCell ref="A22:G22"/>
    <mergeCell ref="M6:N6"/>
    <mergeCell ref="M7:N7"/>
    <mergeCell ref="M8:N8"/>
    <mergeCell ref="M9:N9"/>
    <mergeCell ref="M10:N10"/>
    <mergeCell ref="N1:O1"/>
    <mergeCell ref="A1:B1"/>
    <mergeCell ref="M4:O5"/>
    <mergeCell ref="A2:O2"/>
    <mergeCell ref="A3:O3"/>
    <mergeCell ref="D4:L4"/>
    <mergeCell ref="C27:N27"/>
    <mergeCell ref="C25:M25"/>
    <mergeCell ref="B9:C9"/>
    <mergeCell ref="A4:C5"/>
    <mergeCell ref="A17:C17"/>
    <mergeCell ref="M19:O19"/>
    <mergeCell ref="A6:A9"/>
    <mergeCell ref="B6:C6"/>
    <mergeCell ref="B7:C7"/>
    <mergeCell ref="B8:C8"/>
    <mergeCell ref="M17:O17"/>
    <mergeCell ref="A19:C19"/>
    <mergeCell ref="A10:A16"/>
    <mergeCell ref="D26:G26"/>
    <mergeCell ref="O6:O9"/>
    <mergeCell ref="O10:O16"/>
  </mergeCells>
  <printOptions horizontalCentered="1" verticalCentered="1"/>
  <pageMargins left="0.2" right="0.2" top="1.25984251968504" bottom="0.67" header="0.82677165354330695" footer="0.39370078740157499"/>
  <pageSetup paperSize="9" scale="60" orientation="portrait" r:id="rId1"/>
  <headerFooter>
    <oddFooter>&amp;C&amp;14 9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4"/>
  <sheetViews>
    <sheetView rightToLeft="1" topLeftCell="A4" workbookViewId="0">
      <selection activeCell="D18" sqref="D18"/>
    </sheetView>
  </sheetViews>
  <sheetFormatPr defaultRowHeight="14.25" x14ac:dyDescent="0.2"/>
  <cols>
    <col min="1" max="1" width="25.125" customWidth="1"/>
    <col min="2" max="2" width="17.75" customWidth="1"/>
    <col min="3" max="3" width="18.125" customWidth="1"/>
    <col min="4" max="4" width="17.375" customWidth="1"/>
    <col min="5" max="5" width="17" customWidth="1"/>
    <col min="6" max="6" width="21" customWidth="1"/>
    <col min="7" max="7" width="14.25" customWidth="1"/>
    <col min="8" max="8" width="18.125" customWidth="1"/>
    <col min="9" max="9" width="18.75" customWidth="1"/>
  </cols>
  <sheetData>
    <row r="1" spans="1:9" ht="18" x14ac:dyDescent="0.2">
      <c r="A1" s="1723" t="s">
        <v>69</v>
      </c>
      <c r="B1" s="1723"/>
      <c r="C1" s="1723"/>
      <c r="D1" s="1723"/>
      <c r="E1" s="1723"/>
      <c r="F1" s="1723"/>
      <c r="G1" s="1723"/>
      <c r="H1" s="1723"/>
      <c r="I1" s="1723"/>
    </row>
    <row r="2" spans="1:9" ht="18.75" thickBot="1" x14ac:dyDescent="0.25">
      <c r="A2" s="1724" t="s">
        <v>223</v>
      </c>
      <c r="B2" s="1724"/>
      <c r="C2" s="1724"/>
      <c r="D2" s="1724"/>
      <c r="E2" s="1724"/>
      <c r="F2" s="1724"/>
      <c r="G2" s="1724"/>
      <c r="H2" s="1724"/>
      <c r="I2" s="1724"/>
    </row>
    <row r="3" spans="1:9" ht="18" x14ac:dyDescent="0.2">
      <c r="A3" s="1495" t="s">
        <v>134</v>
      </c>
      <c r="B3" s="198" t="s">
        <v>200</v>
      </c>
      <c r="C3" s="198" t="s">
        <v>199</v>
      </c>
      <c r="D3" s="198" t="s">
        <v>18</v>
      </c>
      <c r="E3" s="1726" t="s">
        <v>70</v>
      </c>
      <c r="F3" s="1726"/>
      <c r="G3" s="1726"/>
      <c r="H3" s="1726"/>
      <c r="I3" s="1727" t="s">
        <v>17</v>
      </c>
    </row>
    <row r="4" spans="1:9" ht="42.75" customHeight="1" x14ac:dyDescent="0.2">
      <c r="A4" s="1495"/>
      <c r="B4" s="189" t="s">
        <v>210</v>
      </c>
      <c r="C4" s="189" t="s">
        <v>210</v>
      </c>
      <c r="D4" s="189" t="s">
        <v>210</v>
      </c>
      <c r="E4" s="1495" t="s">
        <v>210</v>
      </c>
      <c r="F4" s="1495"/>
      <c r="G4" s="1495"/>
      <c r="H4" s="1495"/>
      <c r="I4" s="1495"/>
    </row>
    <row r="5" spans="1:9" ht="26.25" customHeight="1" x14ac:dyDescent="0.2">
      <c r="A5" s="1725"/>
      <c r="B5" s="215" t="s">
        <v>204</v>
      </c>
      <c r="C5" s="215" t="s">
        <v>205</v>
      </c>
      <c r="D5" s="215" t="s">
        <v>206</v>
      </c>
      <c r="E5" s="215" t="s">
        <v>207</v>
      </c>
      <c r="F5" s="215" t="s">
        <v>208</v>
      </c>
      <c r="G5" s="215" t="s">
        <v>209</v>
      </c>
      <c r="H5" s="215" t="s">
        <v>0</v>
      </c>
      <c r="I5" s="1725"/>
    </row>
    <row r="6" spans="1:9" ht="24.95" customHeight="1" x14ac:dyDescent="0.2">
      <c r="A6" s="194" t="s">
        <v>27</v>
      </c>
      <c r="B6" s="189">
        <v>43</v>
      </c>
      <c r="C6" s="189">
        <v>13</v>
      </c>
      <c r="D6" s="189">
        <v>5</v>
      </c>
      <c r="E6" s="189">
        <v>6</v>
      </c>
      <c r="F6" s="189">
        <v>0</v>
      </c>
      <c r="G6" s="189">
        <v>1</v>
      </c>
      <c r="H6" s="189">
        <v>7</v>
      </c>
      <c r="I6" s="189">
        <f>SUM(B6:G6)</f>
        <v>68</v>
      </c>
    </row>
    <row r="7" spans="1:9" ht="24.95" customHeight="1" x14ac:dyDescent="0.2">
      <c r="A7" s="194" t="s">
        <v>72</v>
      </c>
      <c r="B7" s="189">
        <v>314</v>
      </c>
      <c r="C7" s="189">
        <v>45</v>
      </c>
      <c r="D7" s="189">
        <v>143</v>
      </c>
      <c r="E7" s="189">
        <v>145</v>
      </c>
      <c r="F7" s="189">
        <v>126</v>
      </c>
      <c r="G7" s="189">
        <v>292</v>
      </c>
      <c r="H7" s="189">
        <v>563</v>
      </c>
      <c r="I7" s="189">
        <f t="shared" ref="I7:I14" si="0">SUM(B7:G7)</f>
        <v>1065</v>
      </c>
    </row>
    <row r="8" spans="1:9" ht="24.95" customHeight="1" x14ac:dyDescent="0.2">
      <c r="A8" s="194" t="s">
        <v>31</v>
      </c>
      <c r="B8" s="189">
        <v>7</v>
      </c>
      <c r="C8" s="189">
        <v>22</v>
      </c>
      <c r="D8" s="189">
        <v>0</v>
      </c>
      <c r="E8" s="189">
        <v>21</v>
      </c>
      <c r="F8" s="189">
        <v>1</v>
      </c>
      <c r="G8" s="189">
        <v>0</v>
      </c>
      <c r="H8" s="189">
        <v>22</v>
      </c>
      <c r="I8" s="189">
        <f t="shared" si="0"/>
        <v>51</v>
      </c>
    </row>
    <row r="9" spans="1:9" ht="24.95" customHeight="1" x14ac:dyDescent="0.2">
      <c r="A9" s="194" t="s">
        <v>32</v>
      </c>
      <c r="B9" s="189">
        <v>428</v>
      </c>
      <c r="C9" s="189">
        <v>211</v>
      </c>
      <c r="D9" s="189">
        <v>25</v>
      </c>
      <c r="E9" s="189">
        <v>108</v>
      </c>
      <c r="F9" s="189">
        <v>97</v>
      </c>
      <c r="G9" s="189">
        <v>332</v>
      </c>
      <c r="H9" s="189">
        <v>537</v>
      </c>
      <c r="I9" s="189">
        <f t="shared" si="0"/>
        <v>1201</v>
      </c>
    </row>
    <row r="10" spans="1:9" ht="24.95" customHeight="1" x14ac:dyDescent="0.2">
      <c r="A10" s="194" t="s">
        <v>73</v>
      </c>
      <c r="B10" s="189">
        <v>127</v>
      </c>
      <c r="C10" s="189">
        <v>1</v>
      </c>
      <c r="D10" s="189">
        <v>111</v>
      </c>
      <c r="E10" s="189">
        <v>104</v>
      </c>
      <c r="F10" s="189">
        <v>15</v>
      </c>
      <c r="G10" s="189">
        <v>3</v>
      </c>
      <c r="H10" s="189">
        <v>122</v>
      </c>
      <c r="I10" s="189">
        <f t="shared" si="0"/>
        <v>361</v>
      </c>
    </row>
    <row r="11" spans="1:9" ht="24.95" customHeight="1" x14ac:dyDescent="0.2">
      <c r="A11" s="194" t="s">
        <v>35</v>
      </c>
      <c r="B11" s="189">
        <v>52</v>
      </c>
      <c r="C11" s="189">
        <v>0</v>
      </c>
      <c r="D11" s="189">
        <v>57</v>
      </c>
      <c r="E11" s="189">
        <v>15</v>
      </c>
      <c r="F11" s="189">
        <v>38</v>
      </c>
      <c r="G11" s="189">
        <v>30</v>
      </c>
      <c r="H11" s="189">
        <v>83</v>
      </c>
      <c r="I11" s="189">
        <f t="shared" si="0"/>
        <v>192</v>
      </c>
    </row>
    <row r="12" spans="1:9" ht="24.95" customHeight="1" x14ac:dyDescent="0.2">
      <c r="A12" s="194" t="s">
        <v>74</v>
      </c>
      <c r="B12" s="189">
        <v>1</v>
      </c>
      <c r="C12" s="189">
        <v>0</v>
      </c>
      <c r="D12" s="189">
        <v>1</v>
      </c>
      <c r="E12" s="189">
        <v>0</v>
      </c>
      <c r="F12" s="189">
        <v>0</v>
      </c>
      <c r="G12" s="189">
        <v>0</v>
      </c>
      <c r="H12" s="189">
        <v>0</v>
      </c>
      <c r="I12" s="189">
        <f t="shared" si="0"/>
        <v>2</v>
      </c>
    </row>
    <row r="13" spans="1:9" ht="24.95" customHeight="1" x14ac:dyDescent="0.25">
      <c r="A13" s="216" t="s">
        <v>81</v>
      </c>
      <c r="B13" s="189">
        <v>11</v>
      </c>
      <c r="C13" s="189">
        <v>3</v>
      </c>
      <c r="D13" s="189">
        <v>6</v>
      </c>
      <c r="E13" s="189">
        <v>3</v>
      </c>
      <c r="F13" s="189">
        <v>1</v>
      </c>
      <c r="G13" s="189">
        <v>8</v>
      </c>
      <c r="H13" s="189">
        <v>12</v>
      </c>
      <c r="I13" s="189">
        <f t="shared" si="0"/>
        <v>32</v>
      </c>
    </row>
    <row r="14" spans="1:9" ht="24.95" customHeight="1" thickBot="1" x14ac:dyDescent="0.3">
      <c r="A14" s="166" t="s">
        <v>59</v>
      </c>
      <c r="B14" s="217">
        <v>983</v>
      </c>
      <c r="C14" s="217">
        <v>295</v>
      </c>
      <c r="D14" s="217">
        <v>348</v>
      </c>
      <c r="E14" s="217">
        <v>402</v>
      </c>
      <c r="F14" s="217">
        <v>278</v>
      </c>
      <c r="G14" s="217">
        <v>666</v>
      </c>
      <c r="H14" s="217">
        <v>1346</v>
      </c>
      <c r="I14" s="217">
        <f t="shared" si="0"/>
        <v>2972</v>
      </c>
    </row>
  </sheetData>
  <mergeCells count="6">
    <mergeCell ref="A1:I1"/>
    <mergeCell ref="A2:I2"/>
    <mergeCell ref="A3:A5"/>
    <mergeCell ref="E3:H3"/>
    <mergeCell ref="I3:I5"/>
    <mergeCell ref="E4:H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rightToLeft="1" zoomScale="70" zoomScaleNormal="70" zoomScaleSheetLayoutView="70" workbookViewId="0">
      <selection activeCell="B7" sqref="B7:I7"/>
    </sheetView>
  </sheetViews>
  <sheetFormatPr defaultRowHeight="14.25" x14ac:dyDescent="0.2"/>
  <cols>
    <col min="1" max="1" width="32" customWidth="1"/>
    <col min="2" max="2" width="18.125" customWidth="1"/>
    <col min="3" max="4" width="19.75" customWidth="1"/>
    <col min="5" max="5" width="19.125" customWidth="1"/>
    <col min="6" max="6" width="19.25" customWidth="1"/>
    <col min="7" max="7" width="19.375" customWidth="1"/>
    <col min="8" max="8" width="24" customWidth="1"/>
    <col min="9" max="9" width="14.375" customWidth="1"/>
  </cols>
  <sheetData>
    <row r="1" spans="1:9" ht="34.5" customHeight="1" x14ac:dyDescent="0.2">
      <c r="A1" s="1729" t="s">
        <v>69</v>
      </c>
      <c r="B1" s="1729"/>
      <c r="C1" s="1729"/>
      <c r="D1" s="1729"/>
      <c r="E1" s="1729"/>
      <c r="F1" s="1729"/>
      <c r="G1" s="1729"/>
      <c r="H1" s="1729"/>
      <c r="I1" s="1729"/>
    </row>
    <row r="2" spans="1:9" ht="31.5" customHeight="1" thickBot="1" x14ac:dyDescent="0.25">
      <c r="A2" s="1730" t="s">
        <v>211</v>
      </c>
      <c r="B2" s="1730"/>
      <c r="C2" s="1730"/>
      <c r="D2" s="1730"/>
      <c r="E2" s="1730"/>
      <c r="F2" s="1730"/>
      <c r="G2" s="1730"/>
      <c r="H2" s="1730"/>
      <c r="I2" s="1730"/>
    </row>
    <row r="3" spans="1:9" ht="33" customHeight="1" x14ac:dyDescent="0.2">
      <c r="A3" s="1731" t="s">
        <v>134</v>
      </c>
      <c r="B3" s="110" t="s">
        <v>200</v>
      </c>
      <c r="C3" s="110" t="s">
        <v>199</v>
      </c>
      <c r="D3" s="110" t="s">
        <v>18</v>
      </c>
      <c r="E3" s="1659" t="s">
        <v>70</v>
      </c>
      <c r="F3" s="1659"/>
      <c r="G3" s="1659"/>
      <c r="H3" s="1659"/>
      <c r="I3" s="1728" t="s">
        <v>17</v>
      </c>
    </row>
    <row r="4" spans="1:9" ht="61.5" customHeight="1" x14ac:dyDescent="0.2">
      <c r="A4" s="1731"/>
      <c r="B4" s="102" t="s">
        <v>210</v>
      </c>
      <c r="C4" s="102" t="s">
        <v>210</v>
      </c>
      <c r="D4" s="102" t="s">
        <v>210</v>
      </c>
      <c r="E4" s="1653" t="s">
        <v>210</v>
      </c>
      <c r="F4" s="1653"/>
      <c r="G4" s="1653"/>
      <c r="H4" s="1653"/>
      <c r="I4" s="1653"/>
    </row>
    <row r="5" spans="1:9" ht="36.75" customHeight="1" x14ac:dyDescent="0.2">
      <c r="A5" s="1732"/>
      <c r="B5" s="101" t="s">
        <v>204</v>
      </c>
      <c r="C5" s="101" t="s">
        <v>205</v>
      </c>
      <c r="D5" s="101" t="s">
        <v>206</v>
      </c>
      <c r="E5" s="101" t="s">
        <v>207</v>
      </c>
      <c r="F5" s="101" t="s">
        <v>208</v>
      </c>
      <c r="G5" s="101" t="s">
        <v>209</v>
      </c>
      <c r="H5" s="101" t="s">
        <v>0</v>
      </c>
      <c r="I5" s="1662"/>
    </row>
    <row r="6" spans="1:9" ht="35.1" customHeight="1" x14ac:dyDescent="0.2">
      <c r="A6" s="98" t="s">
        <v>32</v>
      </c>
      <c r="B6" s="26">
        <v>8</v>
      </c>
      <c r="C6" s="26">
        <v>5</v>
      </c>
      <c r="D6" s="26">
        <v>4</v>
      </c>
      <c r="E6" s="26">
        <v>23</v>
      </c>
      <c r="F6" s="106">
        <v>0</v>
      </c>
      <c r="G6" s="26">
        <v>10</v>
      </c>
      <c r="H6" s="26">
        <v>33</v>
      </c>
      <c r="I6" s="26">
        <f>SUM(B6:G6)</f>
        <v>50</v>
      </c>
    </row>
    <row r="7" spans="1:9" ht="36" customHeight="1" thickBot="1" x14ac:dyDescent="0.3">
      <c r="A7" s="100" t="s">
        <v>59</v>
      </c>
      <c r="B7" s="104">
        <v>8</v>
      </c>
      <c r="C7" s="104">
        <v>5</v>
      </c>
      <c r="D7" s="104">
        <v>4</v>
      </c>
      <c r="E7" s="104">
        <v>23</v>
      </c>
      <c r="F7" s="104">
        <v>0</v>
      </c>
      <c r="G7" s="104">
        <v>10</v>
      </c>
      <c r="H7" s="104">
        <v>33</v>
      </c>
      <c r="I7" s="104">
        <f>SUM(B7:G7)</f>
        <v>50</v>
      </c>
    </row>
    <row r="8" spans="1:9" x14ac:dyDescent="0.2">
      <c r="A8" s="15"/>
      <c r="B8" s="2"/>
      <c r="C8" s="2"/>
      <c r="D8" s="2"/>
      <c r="E8" s="2"/>
      <c r="F8" s="2"/>
      <c r="G8" s="2"/>
      <c r="H8" s="2"/>
    </row>
    <row r="9" spans="1:9" ht="18" x14ac:dyDescent="0.2">
      <c r="A9" s="15"/>
      <c r="B9" s="25"/>
      <c r="C9" s="15"/>
      <c r="D9" s="15"/>
      <c r="E9" s="15"/>
      <c r="F9" s="15"/>
      <c r="G9" s="15"/>
      <c r="H9" s="15"/>
    </row>
    <row r="10" spans="1:9" x14ac:dyDescent="0.2">
      <c r="A10" s="15"/>
      <c r="B10" s="15"/>
      <c r="C10" s="15"/>
      <c r="D10" s="15"/>
      <c r="E10" s="15"/>
      <c r="F10" s="15"/>
      <c r="G10" s="15"/>
      <c r="H10" s="15"/>
    </row>
    <row r="11" spans="1:9" x14ac:dyDescent="0.2">
      <c r="A11" s="15"/>
      <c r="B11" s="15"/>
      <c r="C11" s="15"/>
      <c r="D11" s="15"/>
      <c r="E11" s="15"/>
      <c r="F11" s="15"/>
      <c r="G11" s="15"/>
      <c r="H11" s="15"/>
    </row>
    <row r="12" spans="1:9" x14ac:dyDescent="0.2">
      <c r="A12" s="15"/>
      <c r="B12" s="15"/>
      <c r="C12" s="15"/>
      <c r="D12" s="15"/>
      <c r="E12" s="15"/>
      <c r="F12" s="15"/>
      <c r="G12" s="15"/>
      <c r="H12" s="15"/>
    </row>
    <row r="13" spans="1:9" x14ac:dyDescent="0.2">
      <c r="A13" s="15"/>
      <c r="B13" s="15"/>
      <c r="C13" s="15"/>
      <c r="D13" s="15"/>
      <c r="E13" s="15"/>
      <c r="F13" s="15"/>
      <c r="G13" s="15"/>
      <c r="H13" s="15"/>
    </row>
    <row r="14" spans="1:9" x14ac:dyDescent="0.2">
      <c r="A14" s="15"/>
      <c r="B14" s="15"/>
      <c r="C14" s="15"/>
      <c r="D14" s="15"/>
      <c r="E14" s="15"/>
      <c r="F14" s="15"/>
      <c r="G14" s="15"/>
      <c r="H14" s="15"/>
    </row>
    <row r="15" spans="1:9" x14ac:dyDescent="0.2">
      <c r="A15" s="15"/>
      <c r="B15" s="15"/>
      <c r="C15" s="15"/>
      <c r="D15" s="15"/>
      <c r="E15" s="15"/>
      <c r="F15" s="15"/>
      <c r="G15" s="15"/>
      <c r="H15" s="15"/>
    </row>
  </sheetData>
  <mergeCells count="6">
    <mergeCell ref="E3:H3"/>
    <mergeCell ref="I3:I5"/>
    <mergeCell ref="A1:I1"/>
    <mergeCell ref="A2:I2"/>
    <mergeCell ref="E4:H4"/>
    <mergeCell ref="A3:A5"/>
  </mergeCells>
  <pageMargins left="0.86614173228346503" right="0.94488188976377996" top="0.76" bottom="0.62" header="0.46" footer="0.31496062992126"/>
  <pageSetup paperSize="9" scale="45" orientation="portrait" r:id="rId1"/>
  <headerFooter>
    <oddFooter>&amp;C&amp;"-,غامق"&amp;12 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rightToLeft="1" topLeftCell="A13" zoomScale="55" zoomScaleNormal="55" zoomScaleSheetLayoutView="40" workbookViewId="0">
      <selection activeCell="I18" sqref="I18"/>
    </sheetView>
  </sheetViews>
  <sheetFormatPr defaultColWidth="14.125" defaultRowHeight="14.25" x14ac:dyDescent="0.2"/>
  <cols>
    <col min="1" max="1" width="21.375" customWidth="1"/>
    <col min="2" max="2" width="12.625" customWidth="1"/>
    <col min="3" max="3" width="12.375" customWidth="1"/>
    <col min="4" max="4" width="12" customWidth="1"/>
    <col min="5" max="5" width="11.875" customWidth="1"/>
    <col min="6" max="6" width="12.125" customWidth="1"/>
    <col min="7" max="7" width="15.125" customWidth="1"/>
    <col min="8" max="8" width="14.375" customWidth="1"/>
    <col min="9" max="9" width="11.375" customWidth="1"/>
    <col min="10" max="10" width="14.375" customWidth="1"/>
    <col min="11" max="11" width="14.625" customWidth="1"/>
    <col min="12" max="12" width="15.875" customWidth="1"/>
    <col min="13" max="13" width="12.375" customWidth="1"/>
    <col min="26" max="26" width="14.125" customWidth="1"/>
  </cols>
  <sheetData>
    <row r="1" spans="1:27" ht="36" customHeight="1" x14ac:dyDescent="0.2">
      <c r="A1" s="1739" t="s">
        <v>173</v>
      </c>
      <c r="B1" s="1739"/>
      <c r="C1" s="1739"/>
      <c r="D1" s="1739"/>
      <c r="E1" s="1739"/>
      <c r="F1" s="1739"/>
      <c r="G1" s="1739"/>
      <c r="H1" s="1739"/>
      <c r="I1" s="1739"/>
      <c r="J1" s="1739"/>
      <c r="K1" s="1739"/>
      <c r="L1" s="1739"/>
      <c r="M1" s="1739"/>
      <c r="N1" s="1739"/>
      <c r="O1" s="1739"/>
      <c r="P1" s="1739"/>
      <c r="Q1" s="1739"/>
      <c r="R1" s="1739"/>
      <c r="S1" s="1739"/>
      <c r="T1" s="1739"/>
      <c r="U1" s="1739"/>
      <c r="V1" s="1739"/>
      <c r="W1" s="1739"/>
      <c r="X1" s="1739"/>
      <c r="Y1" s="1739"/>
      <c r="Z1" s="1740"/>
      <c r="AA1" s="113"/>
    </row>
    <row r="2" spans="1:27" ht="31.5" customHeight="1" x14ac:dyDescent="0.2">
      <c r="A2" s="1721" t="s">
        <v>214</v>
      </c>
      <c r="B2" s="1721"/>
      <c r="C2" s="1721"/>
      <c r="D2" s="1721"/>
      <c r="E2" s="1721"/>
      <c r="F2" s="1721"/>
      <c r="G2" s="1721"/>
      <c r="H2" s="1721"/>
      <c r="I2" s="1721"/>
      <c r="J2" s="1721"/>
      <c r="K2" s="1721"/>
      <c r="L2" s="1721"/>
      <c r="M2" s="1721"/>
      <c r="N2" s="1721"/>
      <c r="O2" s="1721"/>
      <c r="P2" s="1721"/>
      <c r="Q2" s="1721"/>
      <c r="R2" s="1721"/>
      <c r="S2" s="1721"/>
      <c r="T2" s="1721"/>
      <c r="U2" s="1721"/>
      <c r="V2" s="1721"/>
      <c r="W2" s="1721"/>
      <c r="X2" s="1721"/>
      <c r="Y2" s="1721"/>
      <c r="Z2" s="1741"/>
      <c r="AA2" s="113"/>
    </row>
    <row r="3" spans="1:27" ht="30.75" customHeight="1" x14ac:dyDescent="0.2">
      <c r="A3" s="1734" t="s">
        <v>134</v>
      </c>
      <c r="B3" s="1734"/>
      <c r="C3" s="102" t="s">
        <v>20</v>
      </c>
      <c r="D3" s="102" t="s">
        <v>21</v>
      </c>
      <c r="E3" s="1734" t="s">
        <v>217</v>
      </c>
      <c r="F3" s="1736" t="s">
        <v>64</v>
      </c>
      <c r="G3" s="1736"/>
      <c r="H3" s="1736"/>
      <c r="I3" s="1736"/>
      <c r="J3" s="1736" t="s">
        <v>65</v>
      </c>
      <c r="K3" s="1736"/>
      <c r="L3" s="1736"/>
      <c r="M3" s="1736"/>
      <c r="N3" s="1736" t="s">
        <v>221</v>
      </c>
      <c r="O3" s="1736"/>
      <c r="P3" s="1736"/>
      <c r="Q3" s="1736"/>
      <c r="R3" s="1734" t="s">
        <v>217</v>
      </c>
      <c r="S3" s="1734"/>
      <c r="T3" s="1734"/>
      <c r="U3" s="1734"/>
      <c r="V3" s="1736" t="s">
        <v>222</v>
      </c>
      <c r="W3" s="1736"/>
      <c r="X3" s="1736"/>
      <c r="Y3" s="1736"/>
      <c r="Z3" s="1742" t="s">
        <v>17</v>
      </c>
      <c r="AA3" s="113"/>
    </row>
    <row r="4" spans="1:27" ht="81.75" customHeight="1" x14ac:dyDescent="0.2">
      <c r="A4" s="1735"/>
      <c r="B4" s="1735"/>
      <c r="C4" s="102" t="s">
        <v>215</v>
      </c>
      <c r="D4" s="102" t="s">
        <v>215</v>
      </c>
      <c r="E4" s="1729"/>
      <c r="F4" s="1736" t="s">
        <v>215</v>
      </c>
      <c r="G4" s="1736"/>
      <c r="H4" s="1736"/>
      <c r="I4" s="1736"/>
      <c r="J4" s="1736" t="s">
        <v>215</v>
      </c>
      <c r="K4" s="1736"/>
      <c r="L4" s="1736"/>
      <c r="M4" s="1736"/>
      <c r="N4" s="1736" t="s">
        <v>215</v>
      </c>
      <c r="O4" s="1736"/>
      <c r="P4" s="1736"/>
      <c r="Q4" s="1736"/>
      <c r="R4" s="1729"/>
      <c r="S4" s="1729"/>
      <c r="T4" s="1729"/>
      <c r="U4" s="1729"/>
      <c r="V4" s="1736" t="s">
        <v>215</v>
      </c>
      <c r="W4" s="1736"/>
      <c r="X4" s="1736"/>
      <c r="Y4" s="1736"/>
      <c r="Z4" s="1743"/>
      <c r="AA4" s="113"/>
    </row>
    <row r="5" spans="1:27" ht="49.5" customHeight="1" thickBot="1" x14ac:dyDescent="0.25">
      <c r="A5" s="1665"/>
      <c r="B5" s="1665"/>
      <c r="C5" s="220" t="s">
        <v>216</v>
      </c>
      <c r="D5" s="220" t="s">
        <v>216</v>
      </c>
      <c r="E5" s="220" t="s">
        <v>216</v>
      </c>
      <c r="F5" s="220" t="s">
        <v>218</v>
      </c>
      <c r="G5" s="220" t="s">
        <v>219</v>
      </c>
      <c r="H5" s="220" t="s">
        <v>220</v>
      </c>
      <c r="I5" s="220" t="s">
        <v>0</v>
      </c>
      <c r="J5" s="220" t="s">
        <v>218</v>
      </c>
      <c r="K5" s="220" t="s">
        <v>219</v>
      </c>
      <c r="L5" s="220" t="s">
        <v>220</v>
      </c>
      <c r="M5" s="220" t="s">
        <v>0</v>
      </c>
      <c r="N5" s="220" t="s">
        <v>218</v>
      </c>
      <c r="O5" s="220" t="s">
        <v>219</v>
      </c>
      <c r="P5" s="220" t="s">
        <v>220</v>
      </c>
      <c r="Q5" s="220" t="s">
        <v>0</v>
      </c>
      <c r="R5" s="220" t="s">
        <v>218</v>
      </c>
      <c r="S5" s="220" t="s">
        <v>219</v>
      </c>
      <c r="T5" s="220" t="s">
        <v>220</v>
      </c>
      <c r="U5" s="220" t="s">
        <v>0</v>
      </c>
      <c r="V5" s="220" t="s">
        <v>225</v>
      </c>
      <c r="W5" s="220" t="s">
        <v>226</v>
      </c>
      <c r="X5" s="220" t="s">
        <v>227</v>
      </c>
      <c r="Y5" s="220" t="s">
        <v>0</v>
      </c>
      <c r="Z5" s="1744"/>
      <c r="AA5" s="113"/>
    </row>
    <row r="6" spans="1:27" ht="24.95" customHeight="1" x14ac:dyDescent="0.2">
      <c r="A6" s="1737" t="s">
        <v>71</v>
      </c>
      <c r="B6" s="1737"/>
      <c r="C6" s="197">
        <v>9</v>
      </c>
      <c r="D6" s="197">
        <v>0</v>
      </c>
      <c r="E6" s="197">
        <v>9</v>
      </c>
      <c r="F6" s="197">
        <v>1</v>
      </c>
      <c r="G6" s="197">
        <v>0</v>
      </c>
      <c r="H6" s="197">
        <v>0</v>
      </c>
      <c r="I6" s="197">
        <v>1</v>
      </c>
      <c r="J6" s="197">
        <v>0</v>
      </c>
      <c r="K6" s="197">
        <v>0</v>
      </c>
      <c r="L6" s="197">
        <v>0</v>
      </c>
      <c r="M6" s="197">
        <v>0</v>
      </c>
      <c r="N6" s="197">
        <v>0</v>
      </c>
      <c r="O6" s="197">
        <v>0</v>
      </c>
      <c r="P6" s="197">
        <v>0</v>
      </c>
      <c r="Q6" s="197">
        <v>0</v>
      </c>
      <c r="R6" s="197">
        <v>1</v>
      </c>
      <c r="S6" s="197">
        <v>0</v>
      </c>
      <c r="T6" s="197">
        <v>0</v>
      </c>
      <c r="U6" s="197">
        <v>1</v>
      </c>
      <c r="V6" s="197">
        <v>0</v>
      </c>
      <c r="W6" s="197">
        <v>4</v>
      </c>
      <c r="X6" s="197">
        <v>0</v>
      </c>
      <c r="Y6" s="197">
        <v>4</v>
      </c>
      <c r="Z6" s="221">
        <v>14</v>
      </c>
      <c r="AA6" s="113"/>
    </row>
    <row r="7" spans="1:27" ht="24.95" customHeight="1" x14ac:dyDescent="0.2">
      <c r="A7" s="1733" t="s">
        <v>27</v>
      </c>
      <c r="B7" s="1733"/>
      <c r="C7" s="102">
        <v>72</v>
      </c>
      <c r="D7" s="102">
        <v>4</v>
      </c>
      <c r="E7" s="102">
        <v>76</v>
      </c>
      <c r="F7" s="102">
        <v>5</v>
      </c>
      <c r="G7" s="102">
        <v>1</v>
      </c>
      <c r="H7" s="102">
        <v>0</v>
      </c>
      <c r="I7" s="102">
        <v>6</v>
      </c>
      <c r="J7" s="102">
        <v>1</v>
      </c>
      <c r="K7" s="102">
        <v>3</v>
      </c>
      <c r="L7" s="102">
        <v>31</v>
      </c>
      <c r="M7" s="102">
        <v>35</v>
      </c>
      <c r="N7" s="102">
        <v>0</v>
      </c>
      <c r="O7" s="102">
        <v>2</v>
      </c>
      <c r="P7" s="102">
        <v>0</v>
      </c>
      <c r="Q7" s="102">
        <v>2</v>
      </c>
      <c r="R7" s="102">
        <v>6</v>
      </c>
      <c r="S7" s="102">
        <v>6</v>
      </c>
      <c r="T7" s="102">
        <v>31</v>
      </c>
      <c r="U7" s="102">
        <v>43</v>
      </c>
      <c r="V7" s="102">
        <v>0</v>
      </c>
      <c r="W7" s="102">
        <v>0</v>
      </c>
      <c r="X7" s="102">
        <v>0</v>
      </c>
      <c r="Y7" s="102">
        <v>0</v>
      </c>
      <c r="Z7" s="222">
        <v>119</v>
      </c>
      <c r="AA7" s="113"/>
    </row>
    <row r="8" spans="1:27" ht="24.95" customHeight="1" x14ac:dyDescent="0.2">
      <c r="A8" s="1733" t="s">
        <v>28</v>
      </c>
      <c r="B8" s="1733"/>
      <c r="C8" s="102">
        <v>851</v>
      </c>
      <c r="D8" s="102">
        <v>3</v>
      </c>
      <c r="E8" s="102">
        <v>854</v>
      </c>
      <c r="F8" s="102">
        <v>138</v>
      </c>
      <c r="G8" s="102">
        <v>22</v>
      </c>
      <c r="H8" s="102">
        <v>0</v>
      </c>
      <c r="I8" s="102">
        <v>160</v>
      </c>
      <c r="J8" s="102">
        <v>2</v>
      </c>
      <c r="K8" s="102">
        <v>8</v>
      </c>
      <c r="L8" s="102">
        <v>13</v>
      </c>
      <c r="M8" s="102">
        <v>23</v>
      </c>
      <c r="N8" s="102">
        <v>7</v>
      </c>
      <c r="O8" s="102">
        <v>5</v>
      </c>
      <c r="P8" s="102">
        <v>19</v>
      </c>
      <c r="Q8" s="102">
        <v>31</v>
      </c>
      <c r="R8" s="102">
        <v>147</v>
      </c>
      <c r="S8" s="102">
        <v>35</v>
      </c>
      <c r="T8" s="102">
        <v>32</v>
      </c>
      <c r="U8" s="102">
        <v>214</v>
      </c>
      <c r="V8" s="102">
        <v>68</v>
      </c>
      <c r="W8" s="102">
        <v>30</v>
      </c>
      <c r="X8" s="102">
        <v>6</v>
      </c>
      <c r="Y8" s="102">
        <v>104</v>
      </c>
      <c r="Z8" s="222">
        <v>1172</v>
      </c>
      <c r="AA8" s="113"/>
    </row>
    <row r="9" spans="1:27" ht="24.95" customHeight="1" x14ac:dyDescent="0.2">
      <c r="A9" s="1733" t="s">
        <v>72</v>
      </c>
      <c r="B9" s="1733"/>
      <c r="C9" s="102">
        <v>531</v>
      </c>
      <c r="D9" s="102">
        <v>0</v>
      </c>
      <c r="E9" s="102">
        <v>531</v>
      </c>
      <c r="F9" s="102">
        <v>19</v>
      </c>
      <c r="G9" s="102">
        <v>84</v>
      </c>
      <c r="H9" s="102">
        <v>125</v>
      </c>
      <c r="I9" s="102">
        <v>228</v>
      </c>
      <c r="J9" s="102">
        <v>0</v>
      </c>
      <c r="K9" s="102">
        <v>278</v>
      </c>
      <c r="L9" s="102">
        <v>0</v>
      </c>
      <c r="M9" s="102">
        <v>278</v>
      </c>
      <c r="N9" s="102">
        <v>22</v>
      </c>
      <c r="O9" s="102">
        <v>45</v>
      </c>
      <c r="P9" s="102">
        <v>208</v>
      </c>
      <c r="Q9" s="102">
        <v>275</v>
      </c>
      <c r="R9" s="102">
        <v>41</v>
      </c>
      <c r="S9" s="102">
        <v>407</v>
      </c>
      <c r="T9" s="102">
        <v>333</v>
      </c>
      <c r="U9" s="102">
        <v>781</v>
      </c>
      <c r="V9" s="102">
        <v>1</v>
      </c>
      <c r="W9" s="102">
        <v>37</v>
      </c>
      <c r="X9" s="102">
        <v>65</v>
      </c>
      <c r="Y9" s="102">
        <v>103</v>
      </c>
      <c r="Z9" s="222">
        <v>1415</v>
      </c>
      <c r="AA9" s="113"/>
    </row>
    <row r="10" spans="1:27" ht="24.95" customHeight="1" x14ac:dyDescent="0.2">
      <c r="A10" s="1733" t="s">
        <v>30</v>
      </c>
      <c r="B10" s="1733"/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  <c r="T10" s="102">
        <v>0</v>
      </c>
      <c r="U10" s="102">
        <v>0</v>
      </c>
      <c r="V10" s="102">
        <v>0</v>
      </c>
      <c r="W10" s="102">
        <v>0</v>
      </c>
      <c r="X10" s="102">
        <v>0</v>
      </c>
      <c r="Y10" s="102">
        <v>0</v>
      </c>
      <c r="Z10" s="222">
        <v>0</v>
      </c>
      <c r="AA10" s="113"/>
    </row>
    <row r="11" spans="1:27" ht="24.95" customHeight="1" x14ac:dyDescent="0.2">
      <c r="A11" s="1733" t="s">
        <v>31</v>
      </c>
      <c r="B11" s="1733"/>
      <c r="C11" s="102">
        <v>682</v>
      </c>
      <c r="D11" s="102">
        <v>1</v>
      </c>
      <c r="E11" s="102">
        <v>683</v>
      </c>
      <c r="F11" s="102">
        <v>93</v>
      </c>
      <c r="G11" s="102">
        <v>43</v>
      </c>
      <c r="H11" s="102">
        <v>6</v>
      </c>
      <c r="I11" s="102">
        <v>142</v>
      </c>
      <c r="J11" s="102">
        <v>139</v>
      </c>
      <c r="K11" s="102">
        <v>193</v>
      </c>
      <c r="L11" s="102">
        <v>1</v>
      </c>
      <c r="M11" s="102">
        <v>333</v>
      </c>
      <c r="N11" s="102">
        <v>2</v>
      </c>
      <c r="O11" s="102">
        <v>44</v>
      </c>
      <c r="P11" s="102">
        <v>2</v>
      </c>
      <c r="Q11" s="102">
        <v>48</v>
      </c>
      <c r="R11" s="102">
        <v>234</v>
      </c>
      <c r="S11" s="102">
        <v>280</v>
      </c>
      <c r="T11" s="102">
        <v>9</v>
      </c>
      <c r="U11" s="102">
        <v>523</v>
      </c>
      <c r="V11" s="102">
        <v>137</v>
      </c>
      <c r="W11" s="102">
        <v>189</v>
      </c>
      <c r="X11" s="102">
        <v>1</v>
      </c>
      <c r="Y11" s="102">
        <v>327</v>
      </c>
      <c r="Z11" s="222">
        <v>1533</v>
      </c>
      <c r="AA11" s="113"/>
    </row>
    <row r="12" spans="1:27" ht="24.95" customHeight="1" x14ac:dyDescent="0.2">
      <c r="A12" s="1733" t="s">
        <v>32</v>
      </c>
      <c r="B12" s="1733"/>
      <c r="C12" s="102">
        <v>688</v>
      </c>
      <c r="D12" s="102">
        <v>39</v>
      </c>
      <c r="E12" s="102">
        <v>727</v>
      </c>
      <c r="F12" s="102">
        <v>192</v>
      </c>
      <c r="G12" s="102">
        <v>3</v>
      </c>
      <c r="H12" s="102">
        <v>1146</v>
      </c>
      <c r="I12" s="102">
        <v>1341</v>
      </c>
      <c r="J12" s="102">
        <v>91</v>
      </c>
      <c r="K12" s="102">
        <v>11</v>
      </c>
      <c r="L12" s="102">
        <v>0</v>
      </c>
      <c r="M12" s="102">
        <v>102</v>
      </c>
      <c r="N12" s="102">
        <v>39</v>
      </c>
      <c r="O12" s="102">
        <v>5</v>
      </c>
      <c r="P12" s="102">
        <v>27</v>
      </c>
      <c r="Q12" s="102">
        <v>71</v>
      </c>
      <c r="R12" s="102">
        <v>322</v>
      </c>
      <c r="S12" s="102">
        <v>19</v>
      </c>
      <c r="T12" s="102">
        <v>1173</v>
      </c>
      <c r="U12" s="102">
        <v>1514</v>
      </c>
      <c r="V12" s="102">
        <v>52</v>
      </c>
      <c r="W12" s="102">
        <v>53</v>
      </c>
      <c r="X12" s="102">
        <v>43</v>
      </c>
      <c r="Y12" s="102">
        <v>148</v>
      </c>
      <c r="Z12" s="222">
        <v>2389</v>
      </c>
      <c r="AA12" s="113"/>
    </row>
    <row r="13" spans="1:27" ht="24.95" customHeight="1" x14ac:dyDescent="0.2">
      <c r="A13" s="1733" t="s">
        <v>33</v>
      </c>
      <c r="B13" s="1733"/>
      <c r="C13" s="102">
        <v>24565</v>
      </c>
      <c r="D13" s="102">
        <v>26</v>
      </c>
      <c r="E13" s="102">
        <v>24591</v>
      </c>
      <c r="F13" s="102">
        <v>588</v>
      </c>
      <c r="G13" s="102">
        <v>346</v>
      </c>
      <c r="H13" s="102">
        <v>83</v>
      </c>
      <c r="I13" s="102">
        <v>1017</v>
      </c>
      <c r="J13" s="102">
        <v>38</v>
      </c>
      <c r="K13" s="102">
        <v>75</v>
      </c>
      <c r="L13" s="102">
        <v>1</v>
      </c>
      <c r="M13" s="102">
        <v>114</v>
      </c>
      <c r="N13" s="102">
        <v>263</v>
      </c>
      <c r="O13" s="102">
        <v>59</v>
      </c>
      <c r="P13" s="102">
        <v>43</v>
      </c>
      <c r="Q13" s="102">
        <v>365</v>
      </c>
      <c r="R13" s="102">
        <v>889</v>
      </c>
      <c r="S13" s="102">
        <v>480</v>
      </c>
      <c r="T13" s="102">
        <v>127</v>
      </c>
      <c r="U13" s="102">
        <v>1496</v>
      </c>
      <c r="V13" s="102">
        <v>1012</v>
      </c>
      <c r="W13" s="102">
        <v>597</v>
      </c>
      <c r="X13" s="102">
        <v>11</v>
      </c>
      <c r="Y13" s="102">
        <v>1620</v>
      </c>
      <c r="Z13" s="222">
        <v>27707</v>
      </c>
      <c r="AA13" s="113"/>
    </row>
    <row r="14" spans="1:27" ht="24.95" customHeight="1" x14ac:dyDescent="0.2">
      <c r="A14" s="1733" t="s">
        <v>73</v>
      </c>
      <c r="B14" s="1733"/>
      <c r="C14" s="102">
        <v>1031</v>
      </c>
      <c r="D14" s="102">
        <v>0</v>
      </c>
      <c r="E14" s="102">
        <v>1031</v>
      </c>
      <c r="F14" s="102">
        <v>50</v>
      </c>
      <c r="G14" s="102">
        <v>15</v>
      </c>
      <c r="H14" s="102">
        <v>10</v>
      </c>
      <c r="I14" s="102">
        <v>75</v>
      </c>
      <c r="J14" s="102">
        <v>30</v>
      </c>
      <c r="K14" s="102">
        <v>54</v>
      </c>
      <c r="L14" s="102">
        <v>94</v>
      </c>
      <c r="M14" s="102">
        <v>178</v>
      </c>
      <c r="N14" s="102">
        <v>7</v>
      </c>
      <c r="O14" s="102">
        <v>1</v>
      </c>
      <c r="P14" s="102">
        <v>3</v>
      </c>
      <c r="Q14" s="102">
        <v>11</v>
      </c>
      <c r="R14" s="102">
        <v>87</v>
      </c>
      <c r="S14" s="102">
        <v>70</v>
      </c>
      <c r="T14" s="102">
        <v>107</v>
      </c>
      <c r="U14" s="102">
        <v>264</v>
      </c>
      <c r="V14" s="102">
        <v>17</v>
      </c>
      <c r="W14" s="102">
        <v>108</v>
      </c>
      <c r="X14" s="102">
        <v>1</v>
      </c>
      <c r="Y14" s="102">
        <v>126</v>
      </c>
      <c r="Z14" s="222">
        <v>1421</v>
      </c>
      <c r="AA14" s="113"/>
    </row>
    <row r="15" spans="1:27" ht="24.95" customHeight="1" x14ac:dyDescent="0.2">
      <c r="A15" s="1733" t="s">
        <v>35</v>
      </c>
      <c r="B15" s="1733"/>
      <c r="C15" s="102">
        <v>695</v>
      </c>
      <c r="D15" s="102">
        <v>13</v>
      </c>
      <c r="E15" s="102">
        <v>708</v>
      </c>
      <c r="F15" s="102">
        <v>83</v>
      </c>
      <c r="G15" s="102">
        <v>5</v>
      </c>
      <c r="H15" s="102">
        <v>0</v>
      </c>
      <c r="I15" s="102">
        <v>88</v>
      </c>
      <c r="J15" s="102">
        <v>11</v>
      </c>
      <c r="K15" s="102">
        <v>2</v>
      </c>
      <c r="L15" s="102">
        <v>0</v>
      </c>
      <c r="M15" s="102">
        <v>13</v>
      </c>
      <c r="N15" s="102">
        <v>21</v>
      </c>
      <c r="O15" s="102">
        <v>1</v>
      </c>
      <c r="P15" s="102">
        <v>4</v>
      </c>
      <c r="Q15" s="102">
        <v>26</v>
      </c>
      <c r="R15" s="102">
        <v>115</v>
      </c>
      <c r="S15" s="102">
        <v>8</v>
      </c>
      <c r="T15" s="102">
        <v>4</v>
      </c>
      <c r="U15" s="102">
        <v>127</v>
      </c>
      <c r="V15" s="102">
        <v>16</v>
      </c>
      <c r="W15" s="102">
        <v>13</v>
      </c>
      <c r="X15" s="102">
        <v>3</v>
      </c>
      <c r="Y15" s="102">
        <v>32</v>
      </c>
      <c r="Z15" s="222">
        <v>867</v>
      </c>
      <c r="AA15" s="113"/>
    </row>
    <row r="16" spans="1:27" ht="24.95" customHeight="1" x14ac:dyDescent="0.2">
      <c r="A16" s="1733" t="s">
        <v>74</v>
      </c>
      <c r="B16" s="1733"/>
      <c r="C16" s="102">
        <v>420</v>
      </c>
      <c r="D16" s="102">
        <v>1</v>
      </c>
      <c r="E16" s="102">
        <v>421</v>
      </c>
      <c r="F16" s="102">
        <v>63</v>
      </c>
      <c r="G16" s="102">
        <v>3</v>
      </c>
      <c r="H16" s="102">
        <v>0</v>
      </c>
      <c r="I16" s="102">
        <v>66</v>
      </c>
      <c r="J16" s="102">
        <v>0</v>
      </c>
      <c r="K16" s="102">
        <v>0</v>
      </c>
      <c r="L16" s="102">
        <v>1</v>
      </c>
      <c r="M16" s="102">
        <v>1</v>
      </c>
      <c r="N16" s="102">
        <v>9</v>
      </c>
      <c r="O16" s="102">
        <v>22</v>
      </c>
      <c r="P16" s="102">
        <v>21</v>
      </c>
      <c r="Q16" s="102">
        <v>52</v>
      </c>
      <c r="R16" s="102">
        <v>72</v>
      </c>
      <c r="S16" s="102">
        <v>25</v>
      </c>
      <c r="T16" s="102">
        <v>22</v>
      </c>
      <c r="U16" s="102">
        <v>119</v>
      </c>
      <c r="V16" s="102">
        <v>4</v>
      </c>
      <c r="W16" s="102">
        <v>11</v>
      </c>
      <c r="X16" s="102">
        <v>0</v>
      </c>
      <c r="Y16" s="102">
        <v>15</v>
      </c>
      <c r="Z16" s="222">
        <v>555</v>
      </c>
      <c r="AA16" s="113"/>
    </row>
    <row r="17" spans="1:27" ht="24.95" customHeight="1" x14ac:dyDescent="0.2">
      <c r="A17" s="1733" t="s">
        <v>75</v>
      </c>
      <c r="B17" s="1733"/>
      <c r="C17" s="102">
        <v>859</v>
      </c>
      <c r="D17" s="102">
        <v>72</v>
      </c>
      <c r="E17" s="102">
        <v>931</v>
      </c>
      <c r="F17" s="102">
        <v>105</v>
      </c>
      <c r="G17" s="102">
        <v>13</v>
      </c>
      <c r="H17" s="102">
        <v>1</v>
      </c>
      <c r="I17" s="102">
        <v>119</v>
      </c>
      <c r="J17" s="102">
        <v>1</v>
      </c>
      <c r="K17" s="102">
        <v>1</v>
      </c>
      <c r="L17" s="102">
        <v>0</v>
      </c>
      <c r="M17" s="102">
        <v>2</v>
      </c>
      <c r="N17" s="102">
        <v>4</v>
      </c>
      <c r="O17" s="102">
        <v>8</v>
      </c>
      <c r="P17" s="102">
        <v>3</v>
      </c>
      <c r="Q17" s="102">
        <v>15</v>
      </c>
      <c r="R17" s="102">
        <v>110</v>
      </c>
      <c r="S17" s="102">
        <v>22</v>
      </c>
      <c r="T17" s="102">
        <v>4</v>
      </c>
      <c r="U17" s="102">
        <v>136</v>
      </c>
      <c r="V17" s="102">
        <v>23</v>
      </c>
      <c r="W17" s="102">
        <v>25</v>
      </c>
      <c r="X17" s="102">
        <v>3</v>
      </c>
      <c r="Y17" s="102">
        <v>51</v>
      </c>
      <c r="Z17" s="222">
        <v>1118</v>
      </c>
      <c r="AA17" s="113"/>
    </row>
    <row r="18" spans="1:27" ht="24.95" customHeight="1" x14ac:dyDescent="0.2">
      <c r="A18" s="1733" t="s">
        <v>38</v>
      </c>
      <c r="B18" s="1733"/>
      <c r="C18" s="102">
        <v>248</v>
      </c>
      <c r="D18" s="102">
        <v>0</v>
      </c>
      <c r="E18" s="102">
        <v>248</v>
      </c>
      <c r="F18" s="102">
        <v>6</v>
      </c>
      <c r="G18" s="102">
        <v>0</v>
      </c>
      <c r="H18" s="102">
        <v>0</v>
      </c>
      <c r="I18" s="102">
        <v>6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102">
        <v>0</v>
      </c>
      <c r="R18" s="102">
        <v>6</v>
      </c>
      <c r="S18" s="102">
        <v>0</v>
      </c>
      <c r="T18" s="102">
        <v>0</v>
      </c>
      <c r="U18" s="102">
        <v>6</v>
      </c>
      <c r="V18" s="102">
        <v>1</v>
      </c>
      <c r="W18" s="102">
        <v>0</v>
      </c>
      <c r="X18" s="102">
        <v>0</v>
      </c>
      <c r="Y18" s="102">
        <v>1</v>
      </c>
      <c r="Z18" s="222">
        <v>255</v>
      </c>
      <c r="AA18" s="113"/>
    </row>
    <row r="19" spans="1:27" ht="24.95" customHeight="1" x14ac:dyDescent="0.2">
      <c r="A19" s="1733" t="s">
        <v>76</v>
      </c>
      <c r="B19" s="1733"/>
      <c r="C19" s="102">
        <v>106</v>
      </c>
      <c r="D19" s="102">
        <v>0</v>
      </c>
      <c r="E19" s="102">
        <v>106</v>
      </c>
      <c r="F19" s="102">
        <v>3</v>
      </c>
      <c r="G19" s="102">
        <v>1</v>
      </c>
      <c r="H19" s="102">
        <v>0</v>
      </c>
      <c r="I19" s="102">
        <v>4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1</v>
      </c>
      <c r="P19" s="102">
        <v>0</v>
      </c>
      <c r="Q19" s="102">
        <v>1</v>
      </c>
      <c r="R19" s="102">
        <v>3</v>
      </c>
      <c r="S19" s="102">
        <v>2</v>
      </c>
      <c r="T19" s="102">
        <v>0</v>
      </c>
      <c r="U19" s="102">
        <v>5</v>
      </c>
      <c r="V19" s="102">
        <v>7</v>
      </c>
      <c r="W19" s="102">
        <v>7</v>
      </c>
      <c r="X19" s="102">
        <v>5</v>
      </c>
      <c r="Y19" s="102">
        <v>19</v>
      </c>
      <c r="Z19" s="222">
        <v>130</v>
      </c>
      <c r="AA19" s="113"/>
    </row>
    <row r="20" spans="1:27" ht="24.95" customHeight="1" x14ac:dyDescent="0.2">
      <c r="A20" s="1733" t="s">
        <v>40</v>
      </c>
      <c r="B20" s="1733"/>
      <c r="C20" s="223">
        <v>216</v>
      </c>
      <c r="D20" s="223">
        <v>0</v>
      </c>
      <c r="E20" s="102">
        <v>216</v>
      </c>
      <c r="F20" s="102">
        <v>1</v>
      </c>
      <c r="G20" s="102">
        <v>0</v>
      </c>
      <c r="H20" s="102">
        <v>0</v>
      </c>
      <c r="I20" s="102">
        <v>1</v>
      </c>
      <c r="J20" s="102">
        <v>0</v>
      </c>
      <c r="K20" s="102">
        <v>1</v>
      </c>
      <c r="L20" s="102">
        <v>0</v>
      </c>
      <c r="M20" s="102">
        <v>1</v>
      </c>
      <c r="N20" s="102">
        <v>4</v>
      </c>
      <c r="O20" s="102">
        <v>16</v>
      </c>
      <c r="P20" s="102">
        <v>4</v>
      </c>
      <c r="Q20" s="102">
        <v>24</v>
      </c>
      <c r="R20" s="102">
        <v>5</v>
      </c>
      <c r="S20" s="102">
        <v>17</v>
      </c>
      <c r="T20" s="102">
        <v>4</v>
      </c>
      <c r="U20" s="102">
        <v>26</v>
      </c>
      <c r="V20" s="102">
        <v>76</v>
      </c>
      <c r="W20" s="102">
        <v>8</v>
      </c>
      <c r="X20" s="102">
        <v>0</v>
      </c>
      <c r="Y20" s="102">
        <v>84</v>
      </c>
      <c r="Z20" s="222">
        <v>326</v>
      </c>
      <c r="AA20" s="113"/>
    </row>
    <row r="21" spans="1:27" ht="24.95" customHeight="1" x14ac:dyDescent="0.2">
      <c r="A21" s="1733" t="s">
        <v>77</v>
      </c>
      <c r="B21" s="1733"/>
      <c r="C21" s="102">
        <v>42</v>
      </c>
      <c r="D21" s="102">
        <v>0</v>
      </c>
      <c r="E21" s="102">
        <v>42</v>
      </c>
      <c r="F21" s="102">
        <v>1</v>
      </c>
      <c r="G21" s="102">
        <v>0</v>
      </c>
      <c r="H21" s="102">
        <v>0</v>
      </c>
      <c r="I21" s="102">
        <v>1</v>
      </c>
      <c r="J21" s="102">
        <v>0</v>
      </c>
      <c r="K21" s="102">
        <v>16</v>
      </c>
      <c r="L21" s="102">
        <v>0</v>
      </c>
      <c r="M21" s="102">
        <v>16</v>
      </c>
      <c r="N21" s="102">
        <v>0</v>
      </c>
      <c r="O21" s="102">
        <v>0</v>
      </c>
      <c r="P21" s="102">
        <v>0</v>
      </c>
      <c r="Q21" s="102">
        <v>0</v>
      </c>
      <c r="R21" s="102">
        <v>1</v>
      </c>
      <c r="S21" s="102">
        <v>16</v>
      </c>
      <c r="T21" s="102">
        <v>0</v>
      </c>
      <c r="U21" s="102">
        <v>17</v>
      </c>
      <c r="V21" s="102">
        <v>0</v>
      </c>
      <c r="W21" s="102">
        <v>35</v>
      </c>
      <c r="X21" s="102">
        <v>0</v>
      </c>
      <c r="Y21" s="102">
        <v>35</v>
      </c>
      <c r="Z21" s="222">
        <v>94</v>
      </c>
      <c r="AA21" s="113"/>
    </row>
    <row r="22" spans="1:27" ht="24.95" customHeight="1" x14ac:dyDescent="0.2">
      <c r="A22" s="1733" t="s">
        <v>78</v>
      </c>
      <c r="B22" s="1733"/>
      <c r="C22" s="102">
        <v>287</v>
      </c>
      <c r="D22" s="102">
        <v>0</v>
      </c>
      <c r="E22" s="102">
        <v>287</v>
      </c>
      <c r="F22" s="102">
        <v>10</v>
      </c>
      <c r="G22" s="102">
        <v>4</v>
      </c>
      <c r="H22" s="102">
        <v>0</v>
      </c>
      <c r="I22" s="102">
        <v>14</v>
      </c>
      <c r="J22" s="102">
        <v>1</v>
      </c>
      <c r="K22" s="102">
        <v>2</v>
      </c>
      <c r="L22" s="102">
        <v>0</v>
      </c>
      <c r="M22" s="102">
        <v>3</v>
      </c>
      <c r="N22" s="102">
        <v>0</v>
      </c>
      <c r="O22" s="102">
        <v>0</v>
      </c>
      <c r="P22" s="102">
        <v>0</v>
      </c>
      <c r="Q22" s="102">
        <v>0</v>
      </c>
      <c r="R22" s="102">
        <v>11</v>
      </c>
      <c r="S22" s="102">
        <v>6</v>
      </c>
      <c r="T22" s="102">
        <v>0</v>
      </c>
      <c r="U22" s="102">
        <v>17</v>
      </c>
      <c r="V22" s="102">
        <v>0</v>
      </c>
      <c r="W22" s="102">
        <v>3</v>
      </c>
      <c r="X22" s="102">
        <v>0</v>
      </c>
      <c r="Y22" s="102">
        <v>3</v>
      </c>
      <c r="Z22" s="222">
        <v>307</v>
      </c>
      <c r="AA22" s="113"/>
    </row>
    <row r="23" spans="1:27" ht="24.95" customHeight="1" x14ac:dyDescent="0.2">
      <c r="A23" s="1733" t="s">
        <v>79</v>
      </c>
      <c r="B23" s="1733"/>
      <c r="C23" s="102">
        <v>47</v>
      </c>
      <c r="D23" s="102">
        <v>1</v>
      </c>
      <c r="E23" s="102">
        <v>48</v>
      </c>
      <c r="F23" s="102">
        <v>3</v>
      </c>
      <c r="G23" s="102">
        <v>2</v>
      </c>
      <c r="H23" s="102">
        <v>0</v>
      </c>
      <c r="I23" s="102">
        <v>5</v>
      </c>
      <c r="J23" s="102">
        <v>0</v>
      </c>
      <c r="K23" s="102">
        <v>2</v>
      </c>
      <c r="L23" s="102">
        <v>0</v>
      </c>
      <c r="M23" s="102">
        <v>2</v>
      </c>
      <c r="N23" s="102">
        <v>0</v>
      </c>
      <c r="O23" s="102">
        <v>0</v>
      </c>
      <c r="P23" s="102">
        <v>5</v>
      </c>
      <c r="Q23" s="102">
        <v>5</v>
      </c>
      <c r="R23" s="102">
        <v>3</v>
      </c>
      <c r="S23" s="102">
        <v>4</v>
      </c>
      <c r="T23" s="102">
        <v>5</v>
      </c>
      <c r="U23" s="102">
        <v>12</v>
      </c>
      <c r="V23" s="102">
        <v>0</v>
      </c>
      <c r="W23" s="102">
        <v>0</v>
      </c>
      <c r="X23" s="102">
        <v>0</v>
      </c>
      <c r="Y23" s="102">
        <v>0</v>
      </c>
      <c r="Z23" s="222">
        <v>60</v>
      </c>
      <c r="AA23" s="113"/>
    </row>
    <row r="24" spans="1:27" ht="24.95" customHeight="1" x14ac:dyDescent="0.2">
      <c r="A24" s="1733" t="s">
        <v>44</v>
      </c>
      <c r="B24" s="1733"/>
      <c r="C24" s="102">
        <v>136</v>
      </c>
      <c r="D24" s="102">
        <v>2</v>
      </c>
      <c r="E24" s="102">
        <v>138</v>
      </c>
      <c r="F24" s="102">
        <v>0</v>
      </c>
      <c r="G24" s="102">
        <v>0</v>
      </c>
      <c r="H24" s="102">
        <v>0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02">
        <v>0</v>
      </c>
      <c r="U24" s="102">
        <v>0</v>
      </c>
      <c r="V24" s="102">
        <v>1</v>
      </c>
      <c r="W24" s="102">
        <v>0</v>
      </c>
      <c r="X24" s="102">
        <v>0</v>
      </c>
      <c r="Y24" s="102">
        <v>1</v>
      </c>
      <c r="Z24" s="222">
        <v>139</v>
      </c>
      <c r="AA24" s="113"/>
    </row>
    <row r="25" spans="1:27" ht="24.95" customHeight="1" x14ac:dyDescent="0.2">
      <c r="A25" s="1733" t="s">
        <v>45</v>
      </c>
      <c r="B25" s="1733"/>
      <c r="C25" s="102">
        <v>143</v>
      </c>
      <c r="D25" s="102">
        <v>2</v>
      </c>
      <c r="E25" s="102">
        <v>145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02">
        <v>0</v>
      </c>
      <c r="U25" s="102">
        <v>0</v>
      </c>
      <c r="V25" s="102">
        <v>4</v>
      </c>
      <c r="W25" s="102">
        <v>1</v>
      </c>
      <c r="X25" s="102">
        <v>0</v>
      </c>
      <c r="Y25" s="102">
        <v>5</v>
      </c>
      <c r="Z25" s="222">
        <v>150</v>
      </c>
      <c r="AA25" s="113"/>
    </row>
    <row r="26" spans="1:27" ht="24.95" customHeight="1" x14ac:dyDescent="0.2">
      <c r="A26" s="1733" t="s">
        <v>46</v>
      </c>
      <c r="B26" s="1733"/>
      <c r="C26" s="102">
        <v>225</v>
      </c>
      <c r="D26" s="102">
        <v>0</v>
      </c>
      <c r="E26" s="102">
        <v>225</v>
      </c>
      <c r="F26" s="102">
        <v>14</v>
      </c>
      <c r="G26" s="102">
        <v>0</v>
      </c>
      <c r="H26" s="102">
        <v>0</v>
      </c>
      <c r="I26" s="102">
        <v>14</v>
      </c>
      <c r="J26" s="102">
        <v>1</v>
      </c>
      <c r="K26" s="102">
        <v>2</v>
      </c>
      <c r="L26" s="102">
        <v>0</v>
      </c>
      <c r="M26" s="102">
        <v>3</v>
      </c>
      <c r="N26" s="102">
        <v>0</v>
      </c>
      <c r="O26" s="102">
        <v>0</v>
      </c>
      <c r="P26" s="102">
        <v>0</v>
      </c>
      <c r="Q26" s="102">
        <v>0</v>
      </c>
      <c r="R26" s="102">
        <v>15</v>
      </c>
      <c r="S26" s="102">
        <v>2</v>
      </c>
      <c r="T26" s="102">
        <v>0</v>
      </c>
      <c r="U26" s="102">
        <v>17</v>
      </c>
      <c r="V26" s="102">
        <v>3</v>
      </c>
      <c r="W26" s="102">
        <v>0</v>
      </c>
      <c r="X26" s="102">
        <v>0</v>
      </c>
      <c r="Y26" s="102">
        <v>3</v>
      </c>
      <c r="Z26" s="222">
        <v>245</v>
      </c>
      <c r="AA26" s="113"/>
    </row>
    <row r="27" spans="1:27" ht="24.95" customHeight="1" x14ac:dyDescent="0.2">
      <c r="A27" s="1733" t="s">
        <v>80</v>
      </c>
      <c r="B27" s="1733"/>
      <c r="C27" s="71">
        <v>27</v>
      </c>
      <c r="D27" s="71">
        <v>0</v>
      </c>
      <c r="E27" s="71">
        <v>27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1</v>
      </c>
      <c r="O27" s="71">
        <v>0</v>
      </c>
      <c r="P27" s="71">
        <v>0</v>
      </c>
      <c r="Q27" s="71">
        <v>1</v>
      </c>
      <c r="R27" s="71">
        <v>1</v>
      </c>
      <c r="S27" s="71">
        <v>0</v>
      </c>
      <c r="T27" s="71">
        <v>0</v>
      </c>
      <c r="U27" s="71">
        <v>1</v>
      </c>
      <c r="V27" s="71">
        <v>0</v>
      </c>
      <c r="W27" s="71">
        <v>0</v>
      </c>
      <c r="X27" s="71">
        <v>0</v>
      </c>
      <c r="Y27" s="71">
        <v>0</v>
      </c>
      <c r="Z27" s="224">
        <v>28</v>
      </c>
      <c r="AA27" s="113"/>
    </row>
    <row r="28" spans="1:27" ht="20.25" x14ac:dyDescent="0.2">
      <c r="A28" s="1733" t="s">
        <v>155</v>
      </c>
      <c r="B28" s="1733"/>
      <c r="C28" s="71">
        <v>53</v>
      </c>
      <c r="D28" s="71">
        <v>0</v>
      </c>
      <c r="E28" s="71">
        <v>53</v>
      </c>
      <c r="F28" s="71">
        <v>0</v>
      </c>
      <c r="G28" s="71">
        <v>2</v>
      </c>
      <c r="H28" s="71">
        <v>1</v>
      </c>
      <c r="I28" s="71">
        <v>3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2</v>
      </c>
      <c r="T28" s="71">
        <v>1</v>
      </c>
      <c r="U28" s="71">
        <v>3</v>
      </c>
      <c r="V28" s="71">
        <v>0</v>
      </c>
      <c r="W28" s="71">
        <v>0</v>
      </c>
      <c r="X28" s="71">
        <v>0</v>
      </c>
      <c r="Y28" s="71">
        <v>0</v>
      </c>
      <c r="Z28" s="224">
        <v>56</v>
      </c>
      <c r="AA28" s="113"/>
    </row>
    <row r="29" spans="1:27" ht="20.25" x14ac:dyDescent="0.2">
      <c r="A29" s="1733" t="s">
        <v>174</v>
      </c>
      <c r="B29" s="1733"/>
      <c r="C29" s="71">
        <v>177</v>
      </c>
      <c r="D29" s="71">
        <v>0</v>
      </c>
      <c r="E29" s="71">
        <v>177</v>
      </c>
      <c r="F29" s="71">
        <v>0</v>
      </c>
      <c r="G29" s="71">
        <v>1</v>
      </c>
      <c r="H29" s="71">
        <v>1</v>
      </c>
      <c r="I29" s="71">
        <v>2</v>
      </c>
      <c r="J29" s="71">
        <v>1</v>
      </c>
      <c r="K29" s="71">
        <v>4</v>
      </c>
      <c r="L29" s="71">
        <v>0</v>
      </c>
      <c r="M29" s="71">
        <v>5</v>
      </c>
      <c r="N29" s="71">
        <v>0</v>
      </c>
      <c r="O29" s="71">
        <v>0</v>
      </c>
      <c r="P29" s="71">
        <v>0</v>
      </c>
      <c r="Q29" s="71">
        <v>0</v>
      </c>
      <c r="R29" s="71">
        <v>1</v>
      </c>
      <c r="S29" s="71">
        <v>5</v>
      </c>
      <c r="T29" s="71">
        <v>1</v>
      </c>
      <c r="U29" s="71">
        <v>7</v>
      </c>
      <c r="V29" s="71">
        <v>3</v>
      </c>
      <c r="W29" s="71">
        <v>0</v>
      </c>
      <c r="X29" s="71">
        <v>1</v>
      </c>
      <c r="Y29" s="71">
        <v>4</v>
      </c>
      <c r="Z29" s="224">
        <v>188</v>
      </c>
      <c r="AA29" s="113"/>
    </row>
    <row r="30" spans="1:27" ht="20.25" x14ac:dyDescent="0.2">
      <c r="A30" s="1733" t="s">
        <v>81</v>
      </c>
      <c r="B30" s="1733"/>
      <c r="C30" s="71">
        <v>77</v>
      </c>
      <c r="D30" s="71">
        <v>0</v>
      </c>
      <c r="E30" s="71">
        <v>77</v>
      </c>
      <c r="F30" s="71">
        <v>2</v>
      </c>
      <c r="G30" s="71">
        <v>0</v>
      </c>
      <c r="H30" s="71">
        <v>0</v>
      </c>
      <c r="I30" s="71">
        <v>2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2</v>
      </c>
      <c r="S30" s="71">
        <v>0</v>
      </c>
      <c r="T30" s="71">
        <v>0</v>
      </c>
      <c r="U30" s="71">
        <v>2</v>
      </c>
      <c r="V30" s="71">
        <v>0</v>
      </c>
      <c r="W30" s="71">
        <v>0</v>
      </c>
      <c r="X30" s="71">
        <v>0</v>
      </c>
      <c r="Y30" s="71">
        <v>0</v>
      </c>
      <c r="Z30" s="224">
        <v>79</v>
      </c>
      <c r="AA30" s="113"/>
    </row>
    <row r="31" spans="1:27" ht="20.25" x14ac:dyDescent="0.2">
      <c r="A31" s="1733" t="s">
        <v>82</v>
      </c>
      <c r="B31" s="1733"/>
      <c r="C31" s="71">
        <v>95</v>
      </c>
      <c r="D31" s="71">
        <v>0</v>
      </c>
      <c r="E31" s="71">
        <v>95</v>
      </c>
      <c r="F31" s="71">
        <v>0</v>
      </c>
      <c r="G31" s="71">
        <v>1</v>
      </c>
      <c r="H31" s="71">
        <v>0</v>
      </c>
      <c r="I31" s="71">
        <v>1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0</v>
      </c>
      <c r="S31" s="71">
        <v>1</v>
      </c>
      <c r="T31" s="71">
        <v>0</v>
      </c>
      <c r="U31" s="71">
        <v>1</v>
      </c>
      <c r="V31" s="71">
        <v>0</v>
      </c>
      <c r="W31" s="71">
        <v>1</v>
      </c>
      <c r="X31" s="71">
        <v>0</v>
      </c>
      <c r="Y31" s="71">
        <v>1</v>
      </c>
      <c r="Z31" s="224">
        <v>97</v>
      </c>
      <c r="AA31" s="113"/>
    </row>
    <row r="32" spans="1:27" ht="34.5" customHeight="1" thickBot="1" x14ac:dyDescent="0.25">
      <c r="A32" s="1738" t="s">
        <v>59</v>
      </c>
      <c r="B32" s="1738"/>
      <c r="C32" s="225">
        <v>32282</v>
      </c>
      <c r="D32" s="225">
        <v>164</v>
      </c>
      <c r="E32" s="225">
        <v>32446</v>
      </c>
      <c r="F32" s="225">
        <v>1377</v>
      </c>
      <c r="G32" s="225">
        <v>546</v>
      </c>
      <c r="H32" s="225">
        <v>1373</v>
      </c>
      <c r="I32" s="225">
        <v>3296</v>
      </c>
      <c r="J32" s="225">
        <v>316</v>
      </c>
      <c r="K32" s="225">
        <v>652</v>
      </c>
      <c r="L32" s="225">
        <v>141</v>
      </c>
      <c r="M32" s="225">
        <v>1109</v>
      </c>
      <c r="N32" s="225">
        <v>379</v>
      </c>
      <c r="O32" s="225">
        <v>209</v>
      </c>
      <c r="P32" s="225">
        <v>339</v>
      </c>
      <c r="Q32" s="225">
        <v>927</v>
      </c>
      <c r="R32" s="225">
        <v>2072</v>
      </c>
      <c r="S32" s="225">
        <v>1407</v>
      </c>
      <c r="T32" s="225">
        <v>1853</v>
      </c>
      <c r="U32" s="225">
        <v>5332</v>
      </c>
      <c r="V32" s="225">
        <v>1425</v>
      </c>
      <c r="W32" s="225">
        <v>1122</v>
      </c>
      <c r="X32" s="225">
        <v>139</v>
      </c>
      <c r="Y32" s="225">
        <v>2686</v>
      </c>
      <c r="Z32" s="226">
        <v>40464</v>
      </c>
    </row>
    <row r="33" spans="3:3" ht="15" thickTop="1" x14ac:dyDescent="0.2"/>
    <row r="34" spans="3:3" ht="25.5" x14ac:dyDescent="0.35">
      <c r="C34" s="23"/>
    </row>
  </sheetData>
  <mergeCells count="41">
    <mergeCell ref="A30:B30"/>
    <mergeCell ref="A31:B31"/>
    <mergeCell ref="A32:B32"/>
    <mergeCell ref="A1:Z1"/>
    <mergeCell ref="A2:Z2"/>
    <mergeCell ref="A28:B28"/>
    <mergeCell ref="A29:B29"/>
    <mergeCell ref="R3:U4"/>
    <mergeCell ref="V3:Y3"/>
    <mergeCell ref="V4:Y4"/>
    <mergeCell ref="Z3:Z5"/>
    <mergeCell ref="J4:M4"/>
    <mergeCell ref="N4:Q4"/>
    <mergeCell ref="J3:M3"/>
    <mergeCell ref="N3:Q3"/>
    <mergeCell ref="F4:I4"/>
    <mergeCell ref="F3:I3"/>
    <mergeCell ref="A26:B26"/>
    <mergeCell ref="A27:B2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5:B25"/>
    <mergeCell ref="A3:B5"/>
    <mergeCell ref="E3:E4"/>
    <mergeCell ref="A19:B19"/>
    <mergeCell ref="A21:B21"/>
    <mergeCell ref="A22:B22"/>
    <mergeCell ref="A23:B23"/>
    <mergeCell ref="A24:B24"/>
    <mergeCell ref="A20:B20"/>
  </mergeCells>
  <pageMargins left="0.66" right="0.87" top="0.57999999999999996" bottom="0.36" header="0.41" footer="0.2"/>
  <pageSetup paperSize="9" scale="79" orientation="landscape" verticalDpi="0" r:id="rId1"/>
  <headerFooter>
    <oddFooter>&amp;C&amp;"-,غامق"&amp;10 10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00"/>
  <sheetViews>
    <sheetView rightToLeft="1" view="pageBreakPreview" topLeftCell="C1" zoomScale="70" zoomScaleNormal="55" zoomScaleSheetLayoutView="70" workbookViewId="0">
      <selection activeCell="Q4" sqref="Q4:S4"/>
    </sheetView>
  </sheetViews>
  <sheetFormatPr defaultColWidth="14.125" defaultRowHeight="14.25" x14ac:dyDescent="0.2"/>
  <cols>
    <col min="1" max="1" width="28.25" customWidth="1"/>
    <col min="2" max="2" width="10.875" customWidth="1"/>
    <col min="3" max="3" width="11" customWidth="1"/>
    <col min="4" max="4" width="9.125" customWidth="1"/>
    <col min="5" max="5" width="10" customWidth="1"/>
    <col min="6" max="6" width="11.25" customWidth="1"/>
    <col min="7" max="7" width="10.125" customWidth="1"/>
    <col min="8" max="8" width="8" customWidth="1"/>
    <col min="9" max="9" width="11.875" customWidth="1"/>
    <col min="10" max="10" width="10.75" customWidth="1"/>
    <col min="11" max="11" width="10.625" customWidth="1"/>
    <col min="12" max="12" width="7" customWidth="1"/>
    <col min="13" max="13" width="10.875" customWidth="1"/>
    <col min="14" max="14" width="10.25" customWidth="1"/>
    <col min="15" max="15" width="10" customWidth="1"/>
    <col min="16" max="16" width="8.375" customWidth="1"/>
    <col min="17" max="17" width="13.625" customWidth="1"/>
    <col min="18" max="18" width="12.25" customWidth="1"/>
    <col min="19" max="19" width="13.875" customWidth="1"/>
    <col min="20" max="20" width="8" customWidth="1"/>
    <col min="21" max="21" width="8.25" customWidth="1"/>
    <col min="22" max="22" width="10.625" customWidth="1"/>
    <col min="23" max="23" width="33.75" style="358" customWidth="1"/>
  </cols>
  <sheetData>
    <row r="1" spans="1:23" ht="30.75" customHeight="1" x14ac:dyDescent="0.2">
      <c r="A1" s="371" t="s">
        <v>652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494" t="s">
        <v>622</v>
      </c>
    </row>
    <row r="2" spans="1:23" ht="39.75" customHeight="1" x14ac:dyDescent="0.2">
      <c r="A2" s="1754" t="s">
        <v>812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  <c r="S2" s="1754"/>
      <c r="T2" s="1754"/>
      <c r="U2" s="1754"/>
      <c r="V2" s="1754"/>
      <c r="W2" s="1754"/>
    </row>
    <row r="3" spans="1:23" ht="39.75" customHeight="1" thickBot="1" x14ac:dyDescent="0.25">
      <c r="A3" s="1747" t="s">
        <v>813</v>
      </c>
      <c r="B3" s="1747"/>
      <c r="C3" s="1747"/>
      <c r="D3" s="1747"/>
      <c r="E3" s="1747"/>
      <c r="F3" s="1747"/>
      <c r="G3" s="1747"/>
      <c r="H3" s="1747"/>
      <c r="I3" s="1747"/>
      <c r="J3" s="1747"/>
      <c r="K3" s="1747"/>
      <c r="L3" s="1747"/>
      <c r="M3" s="1747"/>
      <c r="N3" s="1747"/>
      <c r="O3" s="1747"/>
      <c r="P3" s="1747"/>
      <c r="Q3" s="1747"/>
      <c r="R3" s="1747"/>
      <c r="S3" s="1747"/>
      <c r="T3" s="1747"/>
      <c r="U3" s="1747"/>
      <c r="V3" s="1747"/>
      <c r="W3" s="1747"/>
    </row>
    <row r="4" spans="1:23" ht="36.75" customHeight="1" x14ac:dyDescent="0.2">
      <c r="A4" s="1761" t="s">
        <v>293</v>
      </c>
      <c r="B4" s="1050" t="s">
        <v>20</v>
      </c>
      <c r="C4" s="1055" t="s">
        <v>21</v>
      </c>
      <c r="D4" s="1745" t="s">
        <v>507</v>
      </c>
      <c r="E4" s="1499" t="s">
        <v>339</v>
      </c>
      <c r="F4" s="1500"/>
      <c r="G4" s="1501"/>
      <c r="H4" s="1756" t="s">
        <v>507</v>
      </c>
      <c r="I4" s="1500" t="s">
        <v>65</v>
      </c>
      <c r="J4" s="1500"/>
      <c r="K4" s="1759"/>
      <c r="L4" s="1686" t="s">
        <v>507</v>
      </c>
      <c r="M4" s="1760" t="s">
        <v>221</v>
      </c>
      <c r="N4" s="1500"/>
      <c r="O4" s="1759"/>
      <c r="P4" s="1756" t="s">
        <v>507</v>
      </c>
      <c r="Q4" s="1499" t="s">
        <v>222</v>
      </c>
      <c r="R4" s="1500"/>
      <c r="S4" s="1501"/>
      <c r="T4" s="1756" t="s">
        <v>507</v>
      </c>
      <c r="U4" s="1686" t="s">
        <v>508</v>
      </c>
      <c r="V4" s="1557" t="s">
        <v>509</v>
      </c>
      <c r="W4" s="1748" t="s">
        <v>503</v>
      </c>
    </row>
    <row r="5" spans="1:23" ht="40.5" customHeight="1" thickBot="1" x14ac:dyDescent="0.25">
      <c r="A5" s="1564"/>
      <c r="B5" s="1051" t="s">
        <v>396</v>
      </c>
      <c r="C5" s="627" t="s">
        <v>397</v>
      </c>
      <c r="D5" s="1549"/>
      <c r="E5" s="1751" t="s">
        <v>399</v>
      </c>
      <c r="F5" s="1752"/>
      <c r="G5" s="1753"/>
      <c r="H5" s="1757"/>
      <c r="I5" s="1751" t="s">
        <v>411</v>
      </c>
      <c r="J5" s="1752"/>
      <c r="K5" s="1753"/>
      <c r="L5" s="1687"/>
      <c r="M5" s="1751" t="s">
        <v>504</v>
      </c>
      <c r="N5" s="1752"/>
      <c r="O5" s="1753"/>
      <c r="P5" s="1757"/>
      <c r="Q5" s="1751" t="s">
        <v>505</v>
      </c>
      <c r="R5" s="1752"/>
      <c r="S5" s="1753"/>
      <c r="T5" s="1757"/>
      <c r="U5" s="1687"/>
      <c r="V5" s="1558"/>
      <c r="W5" s="1749"/>
    </row>
    <row r="6" spans="1:23" ht="76.5" customHeight="1" x14ac:dyDescent="0.2">
      <c r="A6" s="1564"/>
      <c r="B6" s="1050" t="s">
        <v>215</v>
      </c>
      <c r="C6" s="1055" t="s">
        <v>215</v>
      </c>
      <c r="D6" s="1549"/>
      <c r="E6" s="1547" t="s">
        <v>294</v>
      </c>
      <c r="F6" s="1558"/>
      <c r="G6" s="1564"/>
      <c r="H6" s="1757"/>
      <c r="I6" s="1547" t="s">
        <v>294</v>
      </c>
      <c r="J6" s="1558"/>
      <c r="K6" s="1564"/>
      <c r="L6" s="1687"/>
      <c r="M6" s="1547" t="s">
        <v>294</v>
      </c>
      <c r="N6" s="1558"/>
      <c r="O6" s="1564"/>
      <c r="P6" s="1757"/>
      <c r="Q6" s="1547" t="s">
        <v>294</v>
      </c>
      <c r="R6" s="1558"/>
      <c r="S6" s="1564"/>
      <c r="T6" s="1757"/>
      <c r="U6" s="1687"/>
      <c r="V6" s="1558"/>
      <c r="W6" s="1749"/>
    </row>
    <row r="7" spans="1:23" ht="76.5" customHeight="1" x14ac:dyDescent="0.2">
      <c r="A7" s="1564"/>
      <c r="B7" s="1051" t="s">
        <v>506</v>
      </c>
      <c r="C7" s="1052" t="s">
        <v>506</v>
      </c>
      <c r="D7" s="1549"/>
      <c r="E7" s="1547" t="s">
        <v>506</v>
      </c>
      <c r="F7" s="1558"/>
      <c r="G7" s="1564"/>
      <c r="H7" s="1757"/>
      <c r="I7" s="1547" t="s">
        <v>506</v>
      </c>
      <c r="J7" s="1558"/>
      <c r="K7" s="1564"/>
      <c r="L7" s="1687"/>
      <c r="M7" s="1547" t="s">
        <v>506</v>
      </c>
      <c r="N7" s="1558"/>
      <c r="O7" s="1564"/>
      <c r="P7" s="1757"/>
      <c r="Q7" s="1547" t="s">
        <v>506</v>
      </c>
      <c r="R7" s="1558"/>
      <c r="S7" s="1564"/>
      <c r="T7" s="1757"/>
      <c r="U7" s="1687"/>
      <c r="V7" s="1558"/>
      <c r="W7" s="1749"/>
    </row>
    <row r="8" spans="1:23" ht="84" customHeight="1" thickBot="1" x14ac:dyDescent="0.25">
      <c r="A8" s="1762"/>
      <c r="B8" s="1058" t="s">
        <v>510</v>
      </c>
      <c r="C8" s="629" t="s">
        <v>511</v>
      </c>
      <c r="D8" s="1746"/>
      <c r="E8" s="628" t="s">
        <v>512</v>
      </c>
      <c r="F8" s="628" t="s">
        <v>513</v>
      </c>
      <c r="G8" s="630" t="s">
        <v>518</v>
      </c>
      <c r="H8" s="1758"/>
      <c r="I8" s="1348" t="s">
        <v>514</v>
      </c>
      <c r="J8" s="1349" t="s">
        <v>513</v>
      </c>
      <c r="K8" s="1350" t="s">
        <v>518</v>
      </c>
      <c r="L8" s="1688"/>
      <c r="M8" s="1348" t="s">
        <v>514</v>
      </c>
      <c r="N8" s="1349" t="s">
        <v>513</v>
      </c>
      <c r="O8" s="1350" t="s">
        <v>518</v>
      </c>
      <c r="P8" s="1758"/>
      <c r="Q8" s="1348" t="s">
        <v>515</v>
      </c>
      <c r="R8" s="1349" t="s">
        <v>516</v>
      </c>
      <c r="S8" s="1350" t="s">
        <v>517</v>
      </c>
      <c r="T8" s="1758"/>
      <c r="U8" s="1688"/>
      <c r="V8" s="1755"/>
      <c r="W8" s="1750"/>
    </row>
    <row r="9" spans="1:23" ht="21.75" customHeight="1" thickBot="1" x14ac:dyDescent="0.25">
      <c r="A9" s="1694" t="s">
        <v>753</v>
      </c>
      <c r="B9" s="1694"/>
      <c r="C9" s="496"/>
      <c r="D9" s="496"/>
      <c r="E9" s="520"/>
      <c r="F9" s="520"/>
      <c r="G9" s="520"/>
      <c r="H9" s="520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0"/>
      <c r="T9" s="520"/>
      <c r="U9" s="520"/>
      <c r="V9" s="520"/>
      <c r="W9" s="505" t="s">
        <v>768</v>
      </c>
    </row>
    <row r="10" spans="1:23" ht="21.75" customHeight="1" x14ac:dyDescent="0.2">
      <c r="A10" s="1080" t="s">
        <v>198</v>
      </c>
      <c r="B10" s="895">
        <v>11</v>
      </c>
      <c r="C10" s="1274">
        <v>0</v>
      </c>
      <c r="D10" s="1274">
        <f>SUM(B10:C10)</f>
        <v>11</v>
      </c>
      <c r="E10" s="895">
        <v>0</v>
      </c>
      <c r="F10" s="895">
        <v>0</v>
      </c>
      <c r="G10" s="895">
        <v>0</v>
      </c>
      <c r="H10" s="1274">
        <f>SUM(E10:G10)</f>
        <v>0</v>
      </c>
      <c r="I10" s="895">
        <v>0</v>
      </c>
      <c r="J10" s="895">
        <v>0</v>
      </c>
      <c r="K10" s="895">
        <v>0</v>
      </c>
      <c r="L10" s="895">
        <f>SUM(I10:K10)</f>
        <v>0</v>
      </c>
      <c r="M10" s="895">
        <v>0</v>
      </c>
      <c r="N10" s="895">
        <v>0</v>
      </c>
      <c r="O10" s="895">
        <v>0</v>
      </c>
      <c r="P10" s="1274">
        <f>SUM(M10:O10)</f>
        <v>0</v>
      </c>
      <c r="Q10" s="895">
        <v>4</v>
      </c>
      <c r="R10" s="895">
        <v>0</v>
      </c>
      <c r="S10" s="895">
        <v>0</v>
      </c>
      <c r="T10" s="895">
        <f>SUM(Q10:S10)</f>
        <v>4</v>
      </c>
      <c r="U10" s="895">
        <f>SUM(T10+P10+L10+H10)</f>
        <v>4</v>
      </c>
      <c r="V10" s="895">
        <f>SUM(U10+D10)</f>
        <v>15</v>
      </c>
      <c r="W10" s="1010" t="s">
        <v>416</v>
      </c>
    </row>
    <row r="11" spans="1:23" ht="21.95" customHeight="1" x14ac:dyDescent="0.2">
      <c r="A11" s="767" t="s">
        <v>310</v>
      </c>
      <c r="B11" s="1298">
        <v>265</v>
      </c>
      <c r="C11" s="1298">
        <v>46</v>
      </c>
      <c r="D11" s="1274">
        <f t="shared" ref="D11:D34" si="0">SUM(B11:C11)</f>
        <v>311</v>
      </c>
      <c r="E11" s="1298">
        <v>8</v>
      </c>
      <c r="F11" s="1298">
        <v>0</v>
      </c>
      <c r="G11" s="1298">
        <v>0</v>
      </c>
      <c r="H11" s="1274">
        <f t="shared" ref="H11:H34" si="1">SUM(E11:G11)</f>
        <v>8</v>
      </c>
      <c r="I11" s="1298">
        <v>0</v>
      </c>
      <c r="J11" s="1298">
        <v>0</v>
      </c>
      <c r="K11" s="1298">
        <v>0</v>
      </c>
      <c r="L11" s="1024">
        <f t="shared" ref="L11:L34" si="2">SUM(I11:K11)</f>
        <v>0</v>
      </c>
      <c r="M11" s="1298">
        <v>0</v>
      </c>
      <c r="N11" s="1298">
        <v>0</v>
      </c>
      <c r="O11" s="1298">
        <v>0</v>
      </c>
      <c r="P11" s="1274">
        <f t="shared" ref="P11:P34" si="3">SUM(M11:O11)</f>
        <v>0</v>
      </c>
      <c r="Q11" s="1298">
        <v>0</v>
      </c>
      <c r="R11" s="1298">
        <v>3</v>
      </c>
      <c r="S11" s="1298">
        <v>0</v>
      </c>
      <c r="T11" s="1298">
        <f t="shared" ref="T11:T34" si="4">SUM(Q11:S11)</f>
        <v>3</v>
      </c>
      <c r="U11" s="1298">
        <f t="shared" ref="U11:U34" si="5">SUM(T11+P11+L11+H11)</f>
        <v>11</v>
      </c>
      <c r="V11" s="1298">
        <f t="shared" ref="V11:V34" si="6">SUM(U11+D11)</f>
        <v>322</v>
      </c>
      <c r="W11" s="1097" t="s">
        <v>483</v>
      </c>
    </row>
    <row r="12" spans="1:23" ht="21.95" customHeight="1" x14ac:dyDescent="0.2">
      <c r="A12" s="767" t="s">
        <v>33</v>
      </c>
      <c r="B12" s="1298">
        <v>20473</v>
      </c>
      <c r="C12" s="1298">
        <v>80</v>
      </c>
      <c r="D12" s="1274">
        <f t="shared" si="0"/>
        <v>20553</v>
      </c>
      <c r="E12" s="1298">
        <v>527</v>
      </c>
      <c r="F12" s="1298">
        <v>42</v>
      </c>
      <c r="G12" s="1298">
        <v>8</v>
      </c>
      <c r="H12" s="1274">
        <f t="shared" si="1"/>
        <v>577</v>
      </c>
      <c r="I12" s="1298">
        <v>32</v>
      </c>
      <c r="J12" s="1298">
        <v>64</v>
      </c>
      <c r="K12" s="1298">
        <v>1</v>
      </c>
      <c r="L12" s="1024">
        <f t="shared" si="2"/>
        <v>97</v>
      </c>
      <c r="M12" s="1298">
        <v>160</v>
      </c>
      <c r="N12" s="1298">
        <v>2</v>
      </c>
      <c r="O12" s="1298">
        <v>3</v>
      </c>
      <c r="P12" s="1274">
        <f t="shared" si="3"/>
        <v>165</v>
      </c>
      <c r="Q12" s="1298">
        <v>878</v>
      </c>
      <c r="R12" s="1298">
        <v>496</v>
      </c>
      <c r="S12" s="1298">
        <v>38</v>
      </c>
      <c r="T12" s="1298">
        <f t="shared" si="4"/>
        <v>1412</v>
      </c>
      <c r="U12" s="1298">
        <f t="shared" si="5"/>
        <v>2251</v>
      </c>
      <c r="V12" s="1298">
        <f t="shared" si="6"/>
        <v>22804</v>
      </c>
      <c r="W12" s="1097" t="s">
        <v>484</v>
      </c>
    </row>
    <row r="13" spans="1:23" ht="21.95" customHeight="1" x14ac:dyDescent="0.2">
      <c r="A13" s="767" t="s">
        <v>45</v>
      </c>
      <c r="B13" s="1298">
        <v>228</v>
      </c>
      <c r="C13" s="1298">
        <v>0</v>
      </c>
      <c r="D13" s="1274">
        <f t="shared" si="0"/>
        <v>228</v>
      </c>
      <c r="E13" s="1298">
        <v>1</v>
      </c>
      <c r="F13" s="1298">
        <v>0</v>
      </c>
      <c r="G13" s="1298">
        <v>1</v>
      </c>
      <c r="H13" s="1274">
        <f t="shared" si="1"/>
        <v>2</v>
      </c>
      <c r="I13" s="1298">
        <v>0</v>
      </c>
      <c r="J13" s="1298">
        <v>1</v>
      </c>
      <c r="K13" s="1298">
        <v>0</v>
      </c>
      <c r="L13" s="1024">
        <f t="shared" si="2"/>
        <v>1</v>
      </c>
      <c r="M13" s="1298">
        <v>0</v>
      </c>
      <c r="N13" s="1298">
        <v>2</v>
      </c>
      <c r="O13" s="1298">
        <v>0</v>
      </c>
      <c r="P13" s="1274">
        <f t="shared" si="3"/>
        <v>2</v>
      </c>
      <c r="Q13" s="1298">
        <v>4</v>
      </c>
      <c r="R13" s="1298">
        <v>2</v>
      </c>
      <c r="S13" s="1298">
        <v>0</v>
      </c>
      <c r="T13" s="1298">
        <f t="shared" si="4"/>
        <v>6</v>
      </c>
      <c r="U13" s="1298">
        <f t="shared" si="5"/>
        <v>11</v>
      </c>
      <c r="V13" s="1298">
        <f t="shared" si="6"/>
        <v>239</v>
      </c>
      <c r="W13" s="1097" t="s">
        <v>419</v>
      </c>
    </row>
    <row r="14" spans="1:23" ht="21.95" customHeight="1" x14ac:dyDescent="0.2">
      <c r="A14" s="767" t="s">
        <v>37</v>
      </c>
      <c r="B14" s="1298">
        <v>797</v>
      </c>
      <c r="C14" s="1298">
        <v>78</v>
      </c>
      <c r="D14" s="1274">
        <f t="shared" si="0"/>
        <v>875</v>
      </c>
      <c r="E14" s="1298">
        <v>41</v>
      </c>
      <c r="F14" s="1298">
        <v>10</v>
      </c>
      <c r="G14" s="1298">
        <v>0</v>
      </c>
      <c r="H14" s="1274">
        <f t="shared" si="1"/>
        <v>51</v>
      </c>
      <c r="I14" s="1298">
        <v>0</v>
      </c>
      <c r="J14" s="1298">
        <v>1</v>
      </c>
      <c r="K14" s="1298">
        <v>0</v>
      </c>
      <c r="L14" s="1024">
        <f t="shared" si="2"/>
        <v>1</v>
      </c>
      <c r="M14" s="1298">
        <v>10</v>
      </c>
      <c r="N14" s="1298">
        <v>1</v>
      </c>
      <c r="O14" s="1298">
        <v>1</v>
      </c>
      <c r="P14" s="1274">
        <f t="shared" si="3"/>
        <v>12</v>
      </c>
      <c r="Q14" s="1298">
        <v>13</v>
      </c>
      <c r="R14" s="1298">
        <v>24</v>
      </c>
      <c r="S14" s="1298">
        <v>0</v>
      </c>
      <c r="T14" s="1298">
        <f t="shared" si="4"/>
        <v>37</v>
      </c>
      <c r="U14" s="1298">
        <f t="shared" si="5"/>
        <v>101</v>
      </c>
      <c r="V14" s="1298">
        <f t="shared" si="6"/>
        <v>976</v>
      </c>
      <c r="W14" s="1097" t="s">
        <v>420</v>
      </c>
    </row>
    <row r="15" spans="1:23" ht="21.95" customHeight="1" x14ac:dyDescent="0.2">
      <c r="A15" s="767" t="s">
        <v>138</v>
      </c>
      <c r="B15" s="1298">
        <v>292</v>
      </c>
      <c r="C15" s="1298">
        <v>15</v>
      </c>
      <c r="D15" s="1274">
        <f t="shared" si="0"/>
        <v>307</v>
      </c>
      <c r="E15" s="1298">
        <v>6</v>
      </c>
      <c r="F15" s="1298">
        <v>0</v>
      </c>
      <c r="G15" s="1298">
        <v>0</v>
      </c>
      <c r="H15" s="1274">
        <f t="shared" si="1"/>
        <v>6</v>
      </c>
      <c r="I15" s="1298">
        <v>11</v>
      </c>
      <c r="J15" s="1298">
        <v>0</v>
      </c>
      <c r="K15" s="1298">
        <v>0</v>
      </c>
      <c r="L15" s="1024">
        <f t="shared" si="2"/>
        <v>11</v>
      </c>
      <c r="M15" s="1298">
        <v>0</v>
      </c>
      <c r="N15" s="1298">
        <v>0</v>
      </c>
      <c r="O15" s="1298">
        <v>0</v>
      </c>
      <c r="P15" s="1274">
        <f t="shared" si="3"/>
        <v>0</v>
      </c>
      <c r="Q15" s="1298">
        <v>7</v>
      </c>
      <c r="R15" s="1298">
        <v>44</v>
      </c>
      <c r="S15" s="1298">
        <v>0</v>
      </c>
      <c r="T15" s="1298">
        <f t="shared" si="4"/>
        <v>51</v>
      </c>
      <c r="U15" s="1298">
        <f t="shared" si="5"/>
        <v>68</v>
      </c>
      <c r="V15" s="1298">
        <f t="shared" si="6"/>
        <v>375</v>
      </c>
      <c r="W15" s="1097" t="s">
        <v>421</v>
      </c>
    </row>
    <row r="16" spans="1:23" ht="21.95" customHeight="1" x14ac:dyDescent="0.2">
      <c r="A16" s="767" t="s">
        <v>36</v>
      </c>
      <c r="B16" s="1298">
        <v>632</v>
      </c>
      <c r="C16" s="1298">
        <v>5</v>
      </c>
      <c r="D16" s="1274">
        <f t="shared" si="0"/>
        <v>637</v>
      </c>
      <c r="E16" s="1298">
        <v>184</v>
      </c>
      <c r="F16" s="1298">
        <v>12</v>
      </c>
      <c r="G16" s="1298">
        <v>4</v>
      </c>
      <c r="H16" s="1274">
        <f t="shared" si="1"/>
        <v>200</v>
      </c>
      <c r="I16" s="1298">
        <v>1</v>
      </c>
      <c r="J16" s="1298">
        <v>0</v>
      </c>
      <c r="K16" s="1298">
        <v>0</v>
      </c>
      <c r="L16" s="1024">
        <f t="shared" si="2"/>
        <v>1</v>
      </c>
      <c r="M16" s="1298">
        <v>15</v>
      </c>
      <c r="N16" s="1298">
        <v>2</v>
      </c>
      <c r="O16" s="1298">
        <v>0</v>
      </c>
      <c r="P16" s="1274">
        <f t="shared" si="3"/>
        <v>17</v>
      </c>
      <c r="Q16" s="1298">
        <v>8</v>
      </c>
      <c r="R16" s="1298">
        <v>15</v>
      </c>
      <c r="S16" s="1298">
        <v>0</v>
      </c>
      <c r="T16" s="1298">
        <f t="shared" si="4"/>
        <v>23</v>
      </c>
      <c r="U16" s="1298">
        <f t="shared" si="5"/>
        <v>241</v>
      </c>
      <c r="V16" s="1298">
        <f t="shared" si="6"/>
        <v>878</v>
      </c>
      <c r="W16" s="1097" t="s">
        <v>422</v>
      </c>
    </row>
    <row r="17" spans="1:23" ht="21.95" customHeight="1" x14ac:dyDescent="0.2">
      <c r="A17" s="767" t="s">
        <v>38</v>
      </c>
      <c r="B17" s="1298">
        <v>255</v>
      </c>
      <c r="C17" s="1298">
        <v>0</v>
      </c>
      <c r="D17" s="1274">
        <f t="shared" si="0"/>
        <v>255</v>
      </c>
      <c r="E17" s="1298">
        <v>6</v>
      </c>
      <c r="F17" s="1298">
        <v>0</v>
      </c>
      <c r="G17" s="1298">
        <v>0</v>
      </c>
      <c r="H17" s="1274">
        <f t="shared" si="1"/>
        <v>6</v>
      </c>
      <c r="I17" s="1298">
        <v>0</v>
      </c>
      <c r="J17" s="1298">
        <v>0</v>
      </c>
      <c r="K17" s="1298">
        <v>0</v>
      </c>
      <c r="L17" s="1024">
        <f t="shared" si="2"/>
        <v>0</v>
      </c>
      <c r="M17" s="1298">
        <v>0</v>
      </c>
      <c r="N17" s="1298">
        <v>0</v>
      </c>
      <c r="O17" s="1298">
        <v>0</v>
      </c>
      <c r="P17" s="1274">
        <f t="shared" si="3"/>
        <v>0</v>
      </c>
      <c r="Q17" s="1298">
        <v>1</v>
      </c>
      <c r="R17" s="1298">
        <v>0</v>
      </c>
      <c r="S17" s="1298">
        <v>0</v>
      </c>
      <c r="T17" s="1298">
        <f t="shared" si="4"/>
        <v>1</v>
      </c>
      <c r="U17" s="1298">
        <f t="shared" si="5"/>
        <v>7</v>
      </c>
      <c r="V17" s="1298">
        <f t="shared" si="6"/>
        <v>262</v>
      </c>
      <c r="W17" s="1097" t="s">
        <v>485</v>
      </c>
    </row>
    <row r="18" spans="1:23" ht="21.95" customHeight="1" x14ac:dyDescent="0.2">
      <c r="A18" s="767" t="s">
        <v>125</v>
      </c>
      <c r="B18" s="1298">
        <v>184</v>
      </c>
      <c r="C18" s="1298">
        <v>0</v>
      </c>
      <c r="D18" s="1274">
        <f t="shared" si="0"/>
        <v>184</v>
      </c>
      <c r="E18" s="1298">
        <v>5</v>
      </c>
      <c r="F18" s="1298">
        <v>0</v>
      </c>
      <c r="G18" s="1298">
        <v>0</v>
      </c>
      <c r="H18" s="1274">
        <f t="shared" si="1"/>
        <v>5</v>
      </c>
      <c r="I18" s="1298">
        <v>0</v>
      </c>
      <c r="J18" s="1298">
        <v>6</v>
      </c>
      <c r="K18" s="1298">
        <v>0</v>
      </c>
      <c r="L18" s="1024">
        <f t="shared" si="2"/>
        <v>6</v>
      </c>
      <c r="M18" s="1298">
        <v>13</v>
      </c>
      <c r="N18" s="1298">
        <v>146</v>
      </c>
      <c r="O18" s="1298">
        <v>257</v>
      </c>
      <c r="P18" s="1274">
        <f t="shared" si="3"/>
        <v>416</v>
      </c>
      <c r="Q18" s="1298">
        <v>0</v>
      </c>
      <c r="R18" s="1298">
        <v>0</v>
      </c>
      <c r="S18" s="1298">
        <v>0</v>
      </c>
      <c r="T18" s="1298">
        <f t="shared" si="4"/>
        <v>0</v>
      </c>
      <c r="U18" s="1298">
        <f t="shared" si="5"/>
        <v>427</v>
      </c>
      <c r="V18" s="1298">
        <f t="shared" si="6"/>
        <v>611</v>
      </c>
      <c r="W18" s="1097" t="s">
        <v>424</v>
      </c>
    </row>
    <row r="19" spans="1:23" ht="21.95" customHeight="1" x14ac:dyDescent="0.2">
      <c r="A19" s="767" t="s">
        <v>48</v>
      </c>
      <c r="B19" s="1298">
        <v>153</v>
      </c>
      <c r="C19" s="1298">
        <v>2</v>
      </c>
      <c r="D19" s="1274">
        <f t="shared" si="0"/>
        <v>155</v>
      </c>
      <c r="E19" s="1298">
        <v>7</v>
      </c>
      <c r="F19" s="1298">
        <v>0</v>
      </c>
      <c r="G19" s="1298">
        <v>0</v>
      </c>
      <c r="H19" s="1274">
        <f t="shared" si="1"/>
        <v>7</v>
      </c>
      <c r="I19" s="1298">
        <v>0</v>
      </c>
      <c r="J19" s="1298">
        <v>1</v>
      </c>
      <c r="K19" s="1298">
        <v>0</v>
      </c>
      <c r="L19" s="1024">
        <f t="shared" si="2"/>
        <v>1</v>
      </c>
      <c r="M19" s="1298">
        <v>0</v>
      </c>
      <c r="N19" s="1298">
        <v>0</v>
      </c>
      <c r="O19" s="1298">
        <v>0</v>
      </c>
      <c r="P19" s="1274">
        <f t="shared" si="3"/>
        <v>0</v>
      </c>
      <c r="Q19" s="1298">
        <v>2</v>
      </c>
      <c r="R19" s="1298">
        <v>0</v>
      </c>
      <c r="S19" s="1298">
        <v>0</v>
      </c>
      <c r="T19" s="1298">
        <f t="shared" si="4"/>
        <v>2</v>
      </c>
      <c r="U19" s="1298">
        <f t="shared" si="5"/>
        <v>10</v>
      </c>
      <c r="V19" s="1298">
        <f t="shared" si="6"/>
        <v>165</v>
      </c>
      <c r="W19" s="1097" t="s">
        <v>425</v>
      </c>
    </row>
    <row r="20" spans="1:23" ht="21.95" customHeight="1" x14ac:dyDescent="0.2">
      <c r="A20" s="767" t="s">
        <v>141</v>
      </c>
      <c r="B20" s="1298">
        <v>318</v>
      </c>
      <c r="C20" s="1298">
        <v>0</v>
      </c>
      <c r="D20" s="1274">
        <f t="shared" si="0"/>
        <v>318</v>
      </c>
      <c r="E20" s="1298">
        <v>7</v>
      </c>
      <c r="F20" s="1298">
        <v>0</v>
      </c>
      <c r="G20" s="1298">
        <v>0</v>
      </c>
      <c r="H20" s="1274">
        <f t="shared" si="1"/>
        <v>7</v>
      </c>
      <c r="I20" s="1298">
        <v>4</v>
      </c>
      <c r="J20" s="1298">
        <v>12</v>
      </c>
      <c r="K20" s="1298">
        <v>0</v>
      </c>
      <c r="L20" s="1024">
        <f t="shared" si="2"/>
        <v>16</v>
      </c>
      <c r="M20" s="1298">
        <v>0</v>
      </c>
      <c r="N20" s="1298">
        <v>0</v>
      </c>
      <c r="O20" s="1298">
        <v>9</v>
      </c>
      <c r="P20" s="1274">
        <f t="shared" si="3"/>
        <v>9</v>
      </c>
      <c r="Q20" s="1298">
        <v>47</v>
      </c>
      <c r="R20" s="1298">
        <v>2</v>
      </c>
      <c r="S20" s="1298">
        <v>0</v>
      </c>
      <c r="T20" s="1298">
        <f t="shared" si="4"/>
        <v>49</v>
      </c>
      <c r="U20" s="1298">
        <f t="shared" si="5"/>
        <v>81</v>
      </c>
      <c r="V20" s="1298">
        <f t="shared" si="6"/>
        <v>399</v>
      </c>
      <c r="W20" s="1097" t="s">
        <v>426</v>
      </c>
    </row>
    <row r="21" spans="1:23" ht="21.95" customHeight="1" x14ac:dyDescent="0.2">
      <c r="A21" s="767" t="s">
        <v>40</v>
      </c>
      <c r="B21" s="1298">
        <v>4</v>
      </c>
      <c r="C21" s="1298">
        <v>0</v>
      </c>
      <c r="D21" s="1274">
        <f t="shared" si="0"/>
        <v>4</v>
      </c>
      <c r="E21" s="1298">
        <v>0</v>
      </c>
      <c r="F21" s="1298">
        <v>0</v>
      </c>
      <c r="G21" s="1298">
        <v>0</v>
      </c>
      <c r="H21" s="1274">
        <f t="shared" si="1"/>
        <v>0</v>
      </c>
      <c r="I21" s="1298">
        <v>0</v>
      </c>
      <c r="J21" s="1298">
        <v>0</v>
      </c>
      <c r="K21" s="1298">
        <v>0</v>
      </c>
      <c r="L21" s="1024">
        <f t="shared" si="2"/>
        <v>0</v>
      </c>
      <c r="M21" s="1298">
        <v>0</v>
      </c>
      <c r="N21" s="1298">
        <v>0</v>
      </c>
      <c r="O21" s="1298">
        <v>0</v>
      </c>
      <c r="P21" s="1274">
        <f t="shared" si="3"/>
        <v>0</v>
      </c>
      <c r="Q21" s="1298">
        <v>2</v>
      </c>
      <c r="R21" s="1298">
        <v>0</v>
      </c>
      <c r="S21" s="1298">
        <v>0</v>
      </c>
      <c r="T21" s="1298">
        <f t="shared" si="4"/>
        <v>2</v>
      </c>
      <c r="U21" s="1298">
        <f t="shared" si="5"/>
        <v>2</v>
      </c>
      <c r="V21" s="1298">
        <f t="shared" si="6"/>
        <v>6</v>
      </c>
      <c r="W21" s="1097" t="s">
        <v>486</v>
      </c>
    </row>
    <row r="22" spans="1:23" ht="21.95" customHeight="1" x14ac:dyDescent="0.2">
      <c r="A22" s="767" t="s">
        <v>34</v>
      </c>
      <c r="B22" s="1298">
        <v>651</v>
      </c>
      <c r="C22" s="1298">
        <v>0</v>
      </c>
      <c r="D22" s="1274">
        <f t="shared" si="0"/>
        <v>651</v>
      </c>
      <c r="E22" s="1298">
        <v>28</v>
      </c>
      <c r="F22" s="1298">
        <v>0</v>
      </c>
      <c r="G22" s="1298">
        <v>0</v>
      </c>
      <c r="H22" s="1274">
        <f t="shared" si="1"/>
        <v>28</v>
      </c>
      <c r="I22" s="1298">
        <v>28</v>
      </c>
      <c r="J22" s="1298">
        <v>14</v>
      </c>
      <c r="K22" s="1298">
        <v>0</v>
      </c>
      <c r="L22" s="1024">
        <f t="shared" si="2"/>
        <v>42</v>
      </c>
      <c r="M22" s="1298">
        <v>1</v>
      </c>
      <c r="N22" s="1298">
        <v>0</v>
      </c>
      <c r="O22" s="1298">
        <v>0</v>
      </c>
      <c r="P22" s="1274">
        <f t="shared" si="3"/>
        <v>1</v>
      </c>
      <c r="Q22" s="1298">
        <v>2</v>
      </c>
      <c r="R22" s="1298">
        <v>36</v>
      </c>
      <c r="S22" s="1298">
        <v>0</v>
      </c>
      <c r="T22" s="1298">
        <f t="shared" si="4"/>
        <v>38</v>
      </c>
      <c r="U22" s="1298">
        <f t="shared" si="5"/>
        <v>109</v>
      </c>
      <c r="V22" s="1298">
        <f t="shared" si="6"/>
        <v>760</v>
      </c>
      <c r="W22" s="1097" t="s">
        <v>428</v>
      </c>
    </row>
    <row r="23" spans="1:23" ht="21.95" customHeight="1" x14ac:dyDescent="0.2">
      <c r="A23" s="767" t="s">
        <v>136</v>
      </c>
      <c r="B23" s="1298">
        <v>1197</v>
      </c>
      <c r="C23" s="1298">
        <v>3</v>
      </c>
      <c r="D23" s="1274">
        <f t="shared" si="0"/>
        <v>1200</v>
      </c>
      <c r="E23" s="1298">
        <v>45</v>
      </c>
      <c r="F23" s="1298">
        <v>0</v>
      </c>
      <c r="G23" s="1298">
        <v>0</v>
      </c>
      <c r="H23" s="1274">
        <f t="shared" si="1"/>
        <v>45</v>
      </c>
      <c r="I23" s="1298">
        <v>4</v>
      </c>
      <c r="J23" s="1298">
        <v>0</v>
      </c>
      <c r="K23" s="1298">
        <v>1</v>
      </c>
      <c r="L23" s="1024">
        <f t="shared" si="2"/>
        <v>5</v>
      </c>
      <c r="M23" s="1298">
        <v>13</v>
      </c>
      <c r="N23" s="1298">
        <v>0</v>
      </c>
      <c r="O23" s="1298">
        <v>4</v>
      </c>
      <c r="P23" s="1274">
        <f t="shared" si="3"/>
        <v>17</v>
      </c>
      <c r="Q23" s="1298">
        <v>41</v>
      </c>
      <c r="R23" s="1298">
        <v>1</v>
      </c>
      <c r="S23" s="1298">
        <v>2</v>
      </c>
      <c r="T23" s="1298">
        <f t="shared" si="4"/>
        <v>44</v>
      </c>
      <c r="U23" s="1298">
        <f t="shared" si="5"/>
        <v>111</v>
      </c>
      <c r="V23" s="1298">
        <f t="shared" si="6"/>
        <v>1311</v>
      </c>
      <c r="W23" s="1097" t="s">
        <v>429</v>
      </c>
    </row>
    <row r="24" spans="1:23" ht="21.95" customHeight="1" x14ac:dyDescent="0.2">
      <c r="A24" s="767" t="s">
        <v>31</v>
      </c>
      <c r="B24" s="1298">
        <v>1176</v>
      </c>
      <c r="C24" s="1298">
        <v>1</v>
      </c>
      <c r="D24" s="1274">
        <f t="shared" si="0"/>
        <v>1177</v>
      </c>
      <c r="E24" s="1298">
        <v>135</v>
      </c>
      <c r="F24" s="1298">
        <v>0</v>
      </c>
      <c r="G24" s="1298">
        <v>0</v>
      </c>
      <c r="H24" s="1274">
        <f t="shared" si="1"/>
        <v>135</v>
      </c>
      <c r="I24" s="1298">
        <v>38</v>
      </c>
      <c r="J24" s="1298">
        <v>212</v>
      </c>
      <c r="K24" s="1298">
        <v>4</v>
      </c>
      <c r="L24" s="1024">
        <f t="shared" si="2"/>
        <v>254</v>
      </c>
      <c r="M24" s="1298">
        <v>4</v>
      </c>
      <c r="N24" s="1298">
        <v>86</v>
      </c>
      <c r="O24" s="1298">
        <v>6</v>
      </c>
      <c r="P24" s="1274">
        <f t="shared" si="3"/>
        <v>96</v>
      </c>
      <c r="Q24" s="1298">
        <v>81</v>
      </c>
      <c r="R24" s="1298">
        <v>278</v>
      </c>
      <c r="S24" s="1298">
        <v>19</v>
      </c>
      <c r="T24" s="1298">
        <f t="shared" si="4"/>
        <v>378</v>
      </c>
      <c r="U24" s="1298">
        <f t="shared" si="5"/>
        <v>863</v>
      </c>
      <c r="V24" s="1298">
        <f t="shared" si="6"/>
        <v>2040</v>
      </c>
      <c r="W24" s="1097" t="s">
        <v>461</v>
      </c>
    </row>
    <row r="25" spans="1:23" ht="21.95" customHeight="1" x14ac:dyDescent="0.2">
      <c r="A25" s="767" t="s">
        <v>304</v>
      </c>
      <c r="B25" s="1298">
        <v>1134</v>
      </c>
      <c r="C25" s="1298">
        <v>3</v>
      </c>
      <c r="D25" s="1274">
        <f t="shared" si="0"/>
        <v>1137</v>
      </c>
      <c r="E25" s="1298">
        <v>130</v>
      </c>
      <c r="F25" s="1298">
        <v>6</v>
      </c>
      <c r="G25" s="1298">
        <v>20</v>
      </c>
      <c r="H25" s="1274">
        <f t="shared" si="1"/>
        <v>156</v>
      </c>
      <c r="I25" s="1298">
        <v>10</v>
      </c>
      <c r="J25" s="1298">
        <v>93</v>
      </c>
      <c r="K25" s="1298">
        <v>3</v>
      </c>
      <c r="L25" s="1024">
        <f t="shared" si="2"/>
        <v>106</v>
      </c>
      <c r="M25" s="1298">
        <v>4</v>
      </c>
      <c r="N25" s="1298">
        <v>18</v>
      </c>
      <c r="O25" s="1298">
        <v>8</v>
      </c>
      <c r="P25" s="1274">
        <f t="shared" si="3"/>
        <v>30</v>
      </c>
      <c r="Q25" s="1298">
        <v>55</v>
      </c>
      <c r="R25" s="1298">
        <v>86</v>
      </c>
      <c r="S25" s="1298">
        <v>15</v>
      </c>
      <c r="T25" s="1298">
        <f t="shared" si="4"/>
        <v>156</v>
      </c>
      <c r="U25" s="1298">
        <f t="shared" si="5"/>
        <v>448</v>
      </c>
      <c r="V25" s="1298">
        <f t="shared" si="6"/>
        <v>1585</v>
      </c>
      <c r="W25" s="1097" t="s">
        <v>431</v>
      </c>
    </row>
    <row r="26" spans="1:23" ht="21.95" customHeight="1" x14ac:dyDescent="0.2">
      <c r="A26" s="767" t="s">
        <v>43</v>
      </c>
      <c r="B26" s="1298">
        <v>109</v>
      </c>
      <c r="C26" s="1298">
        <v>1</v>
      </c>
      <c r="D26" s="1274">
        <f t="shared" si="0"/>
        <v>110</v>
      </c>
      <c r="E26" s="1298">
        <v>1</v>
      </c>
      <c r="F26" s="1298">
        <v>0</v>
      </c>
      <c r="G26" s="1298">
        <v>0</v>
      </c>
      <c r="H26" s="1274">
        <f t="shared" si="1"/>
        <v>1</v>
      </c>
      <c r="I26" s="1298">
        <v>3</v>
      </c>
      <c r="J26" s="1298">
        <v>0</v>
      </c>
      <c r="K26" s="1298">
        <v>0</v>
      </c>
      <c r="L26" s="1024">
        <f t="shared" si="2"/>
        <v>3</v>
      </c>
      <c r="M26" s="1298">
        <v>0</v>
      </c>
      <c r="N26" s="1298">
        <v>0</v>
      </c>
      <c r="O26" s="1298">
        <v>0</v>
      </c>
      <c r="P26" s="1274">
        <f t="shared" si="3"/>
        <v>0</v>
      </c>
      <c r="Q26" s="1298">
        <v>0</v>
      </c>
      <c r="R26" s="1298">
        <v>0</v>
      </c>
      <c r="S26" s="1298">
        <v>0</v>
      </c>
      <c r="T26" s="1298">
        <f t="shared" si="4"/>
        <v>0</v>
      </c>
      <c r="U26" s="1298">
        <f t="shared" si="5"/>
        <v>4</v>
      </c>
      <c r="V26" s="1298">
        <f t="shared" si="6"/>
        <v>114</v>
      </c>
      <c r="W26" s="1097" t="s">
        <v>432</v>
      </c>
    </row>
    <row r="27" spans="1:23" ht="21.95" customHeight="1" x14ac:dyDescent="0.2">
      <c r="A27" s="767" t="s">
        <v>27</v>
      </c>
      <c r="B27" s="1298">
        <v>224</v>
      </c>
      <c r="C27" s="1298">
        <v>2</v>
      </c>
      <c r="D27" s="1274">
        <f t="shared" si="0"/>
        <v>226</v>
      </c>
      <c r="E27" s="1298">
        <v>3</v>
      </c>
      <c r="F27" s="1298">
        <v>0</v>
      </c>
      <c r="G27" s="1298">
        <v>0</v>
      </c>
      <c r="H27" s="1274">
        <f t="shared" si="1"/>
        <v>3</v>
      </c>
      <c r="I27" s="1298">
        <v>3</v>
      </c>
      <c r="J27" s="1298">
        <v>3</v>
      </c>
      <c r="K27" s="1298">
        <v>5</v>
      </c>
      <c r="L27" s="1024">
        <f t="shared" si="2"/>
        <v>11</v>
      </c>
      <c r="M27" s="1298">
        <v>0</v>
      </c>
      <c r="N27" s="1298">
        <v>0</v>
      </c>
      <c r="O27" s="1298">
        <v>1</v>
      </c>
      <c r="P27" s="1274">
        <f t="shared" si="3"/>
        <v>1</v>
      </c>
      <c r="Q27" s="1298">
        <v>2</v>
      </c>
      <c r="R27" s="1298">
        <v>0</v>
      </c>
      <c r="S27" s="1298">
        <v>1</v>
      </c>
      <c r="T27" s="1298">
        <f t="shared" si="4"/>
        <v>3</v>
      </c>
      <c r="U27" s="1298">
        <f t="shared" si="5"/>
        <v>18</v>
      </c>
      <c r="V27" s="1298">
        <f t="shared" si="6"/>
        <v>244</v>
      </c>
      <c r="W27" s="1097" t="s">
        <v>487</v>
      </c>
    </row>
    <row r="28" spans="1:23" ht="27" customHeight="1" x14ac:dyDescent="0.2">
      <c r="A28" s="767" t="s">
        <v>35</v>
      </c>
      <c r="B28" s="1298">
        <v>954</v>
      </c>
      <c r="C28" s="1298">
        <v>2</v>
      </c>
      <c r="D28" s="1274">
        <f t="shared" si="0"/>
        <v>956</v>
      </c>
      <c r="E28" s="1298">
        <v>59</v>
      </c>
      <c r="F28" s="1298">
        <v>1</v>
      </c>
      <c r="G28" s="1298">
        <v>0</v>
      </c>
      <c r="H28" s="1274">
        <f t="shared" si="1"/>
        <v>60</v>
      </c>
      <c r="I28" s="1298">
        <v>10</v>
      </c>
      <c r="J28" s="1298">
        <v>3</v>
      </c>
      <c r="K28" s="1298">
        <v>0</v>
      </c>
      <c r="L28" s="1024">
        <f t="shared" si="2"/>
        <v>13</v>
      </c>
      <c r="M28" s="1298">
        <v>3</v>
      </c>
      <c r="N28" s="1298">
        <v>39</v>
      </c>
      <c r="O28" s="1298">
        <v>1</v>
      </c>
      <c r="P28" s="1274">
        <f t="shared" si="3"/>
        <v>43</v>
      </c>
      <c r="Q28" s="1298">
        <v>7</v>
      </c>
      <c r="R28" s="1298">
        <v>7</v>
      </c>
      <c r="S28" s="1298">
        <v>11</v>
      </c>
      <c r="T28" s="1298">
        <f t="shared" si="4"/>
        <v>25</v>
      </c>
      <c r="U28" s="1298">
        <f t="shared" si="5"/>
        <v>141</v>
      </c>
      <c r="V28" s="1298">
        <f t="shared" si="6"/>
        <v>1097</v>
      </c>
      <c r="W28" s="1097" t="s">
        <v>488</v>
      </c>
    </row>
    <row r="29" spans="1:23" ht="21.95" customHeight="1" x14ac:dyDescent="0.2">
      <c r="A29" s="767" t="s">
        <v>39</v>
      </c>
      <c r="B29" s="1298">
        <v>416</v>
      </c>
      <c r="C29" s="1298">
        <v>8</v>
      </c>
      <c r="D29" s="1274">
        <f t="shared" si="0"/>
        <v>424</v>
      </c>
      <c r="E29" s="1298">
        <v>24</v>
      </c>
      <c r="F29" s="1298">
        <v>14</v>
      </c>
      <c r="G29" s="1298">
        <v>2</v>
      </c>
      <c r="H29" s="1274">
        <f t="shared" si="1"/>
        <v>40</v>
      </c>
      <c r="I29" s="1298">
        <v>1</v>
      </c>
      <c r="J29" s="1298">
        <v>0</v>
      </c>
      <c r="K29" s="1298">
        <v>0</v>
      </c>
      <c r="L29" s="1024">
        <f t="shared" si="2"/>
        <v>1</v>
      </c>
      <c r="M29" s="1298">
        <v>1</v>
      </c>
      <c r="N29" s="1298">
        <v>2</v>
      </c>
      <c r="O29" s="1298">
        <v>0</v>
      </c>
      <c r="P29" s="1274">
        <f t="shared" si="3"/>
        <v>3</v>
      </c>
      <c r="Q29" s="1298">
        <v>7</v>
      </c>
      <c r="R29" s="1298">
        <v>8</v>
      </c>
      <c r="S29" s="1298">
        <v>22</v>
      </c>
      <c r="T29" s="1298">
        <f t="shared" si="4"/>
        <v>37</v>
      </c>
      <c r="U29" s="1298">
        <f t="shared" si="5"/>
        <v>81</v>
      </c>
      <c r="V29" s="1298">
        <f t="shared" si="6"/>
        <v>505</v>
      </c>
      <c r="W29" s="1097" t="s">
        <v>435</v>
      </c>
    </row>
    <row r="30" spans="1:23" ht="21.95" customHeight="1" x14ac:dyDescent="0.2">
      <c r="A30" s="767" t="s">
        <v>46</v>
      </c>
      <c r="B30" s="1298">
        <v>263</v>
      </c>
      <c r="C30" s="1298">
        <v>2</v>
      </c>
      <c r="D30" s="1274">
        <f t="shared" si="0"/>
        <v>265</v>
      </c>
      <c r="E30" s="1298">
        <v>11</v>
      </c>
      <c r="F30" s="1298">
        <v>1</v>
      </c>
      <c r="G30" s="1298">
        <v>0</v>
      </c>
      <c r="H30" s="1274">
        <f t="shared" si="1"/>
        <v>12</v>
      </c>
      <c r="I30" s="1298">
        <v>5</v>
      </c>
      <c r="J30" s="1298">
        <v>1</v>
      </c>
      <c r="K30" s="1298">
        <v>0</v>
      </c>
      <c r="L30" s="1024">
        <f t="shared" si="2"/>
        <v>6</v>
      </c>
      <c r="M30" s="1298">
        <v>0</v>
      </c>
      <c r="N30" s="1298">
        <v>0</v>
      </c>
      <c r="O30" s="1298">
        <v>0</v>
      </c>
      <c r="P30" s="1274">
        <f t="shared" si="3"/>
        <v>0</v>
      </c>
      <c r="Q30" s="1298">
        <v>1</v>
      </c>
      <c r="R30" s="1298">
        <v>5</v>
      </c>
      <c r="S30" s="1298">
        <v>0</v>
      </c>
      <c r="T30" s="1298">
        <f t="shared" si="4"/>
        <v>6</v>
      </c>
      <c r="U30" s="1298">
        <f t="shared" si="5"/>
        <v>24</v>
      </c>
      <c r="V30" s="1298">
        <f t="shared" si="6"/>
        <v>289</v>
      </c>
      <c r="W30" s="1097" t="s">
        <v>520</v>
      </c>
    </row>
    <row r="31" spans="1:23" ht="21.95" customHeight="1" x14ac:dyDescent="0.2">
      <c r="A31" s="767" t="s">
        <v>312</v>
      </c>
      <c r="B31" s="849">
        <v>151</v>
      </c>
      <c r="C31" s="849">
        <v>6</v>
      </c>
      <c r="D31" s="1274">
        <f t="shared" si="0"/>
        <v>157</v>
      </c>
      <c r="E31" s="849">
        <v>0</v>
      </c>
      <c r="F31" s="849">
        <v>0</v>
      </c>
      <c r="G31" s="849">
        <v>0</v>
      </c>
      <c r="H31" s="1274">
        <f t="shared" si="1"/>
        <v>0</v>
      </c>
      <c r="I31" s="849">
        <v>0</v>
      </c>
      <c r="J31" s="849">
        <v>0</v>
      </c>
      <c r="K31" s="849">
        <v>0</v>
      </c>
      <c r="L31" s="1024">
        <f t="shared" si="2"/>
        <v>0</v>
      </c>
      <c r="M31" s="849">
        <v>0</v>
      </c>
      <c r="N31" s="849">
        <v>0</v>
      </c>
      <c r="O31" s="849">
        <v>0</v>
      </c>
      <c r="P31" s="1274">
        <f t="shared" si="3"/>
        <v>0</v>
      </c>
      <c r="Q31" s="849">
        <v>0</v>
      </c>
      <c r="R31" s="849">
        <v>0</v>
      </c>
      <c r="S31" s="1298">
        <v>0</v>
      </c>
      <c r="T31" s="1298">
        <f t="shared" si="4"/>
        <v>0</v>
      </c>
      <c r="U31" s="1298">
        <f t="shared" si="5"/>
        <v>0</v>
      </c>
      <c r="V31" s="1298">
        <f t="shared" si="6"/>
        <v>157</v>
      </c>
      <c r="W31" s="1097" t="s">
        <v>437</v>
      </c>
    </row>
    <row r="32" spans="1:23" ht="21.95" customHeight="1" x14ac:dyDescent="0.2">
      <c r="A32" s="767" t="s">
        <v>49</v>
      </c>
      <c r="B32" s="849">
        <v>146</v>
      </c>
      <c r="C32" s="849">
        <v>0</v>
      </c>
      <c r="D32" s="1274">
        <f t="shared" si="0"/>
        <v>146</v>
      </c>
      <c r="E32" s="849">
        <v>3</v>
      </c>
      <c r="F32" s="849">
        <v>0</v>
      </c>
      <c r="G32" s="849">
        <v>0</v>
      </c>
      <c r="H32" s="1274">
        <f t="shared" si="1"/>
        <v>3</v>
      </c>
      <c r="I32" s="849">
        <v>0</v>
      </c>
      <c r="J32" s="849">
        <v>0</v>
      </c>
      <c r="K32" s="849">
        <v>0</v>
      </c>
      <c r="L32" s="1024">
        <f t="shared" si="2"/>
        <v>0</v>
      </c>
      <c r="M32" s="849">
        <v>0</v>
      </c>
      <c r="N32" s="849">
        <v>0</v>
      </c>
      <c r="O32" s="849">
        <v>0</v>
      </c>
      <c r="P32" s="1274">
        <f t="shared" si="3"/>
        <v>0</v>
      </c>
      <c r="Q32" s="849">
        <v>0</v>
      </c>
      <c r="R32" s="849">
        <v>1</v>
      </c>
      <c r="S32" s="1298">
        <v>0</v>
      </c>
      <c r="T32" s="1298">
        <f t="shared" si="4"/>
        <v>1</v>
      </c>
      <c r="U32" s="1298">
        <f t="shared" si="5"/>
        <v>4</v>
      </c>
      <c r="V32" s="1298">
        <f t="shared" si="6"/>
        <v>150</v>
      </c>
      <c r="W32" s="1097" t="s">
        <v>438</v>
      </c>
    </row>
    <row r="33" spans="1:23" ht="21.95" customHeight="1" x14ac:dyDescent="0.2">
      <c r="A33" s="767" t="s">
        <v>376</v>
      </c>
      <c r="B33" s="849">
        <v>0</v>
      </c>
      <c r="C33" s="849">
        <v>0</v>
      </c>
      <c r="D33" s="1274">
        <f t="shared" si="0"/>
        <v>0</v>
      </c>
      <c r="E33" s="849">
        <v>0</v>
      </c>
      <c r="F33" s="849">
        <v>0</v>
      </c>
      <c r="G33" s="849">
        <v>0</v>
      </c>
      <c r="H33" s="1274">
        <f t="shared" si="1"/>
        <v>0</v>
      </c>
      <c r="I33" s="849">
        <v>0</v>
      </c>
      <c r="J33" s="849">
        <v>0</v>
      </c>
      <c r="K33" s="849">
        <v>0</v>
      </c>
      <c r="L33" s="1024">
        <f t="shared" si="2"/>
        <v>0</v>
      </c>
      <c r="M33" s="849">
        <v>0</v>
      </c>
      <c r="N33" s="849">
        <v>0</v>
      </c>
      <c r="O33" s="849">
        <v>0</v>
      </c>
      <c r="P33" s="1274">
        <f t="shared" si="3"/>
        <v>0</v>
      </c>
      <c r="Q33" s="849">
        <v>0</v>
      </c>
      <c r="R33" s="849">
        <v>0</v>
      </c>
      <c r="S33" s="1298">
        <v>0</v>
      </c>
      <c r="T33" s="1298">
        <f t="shared" si="4"/>
        <v>0</v>
      </c>
      <c r="U33" s="1298">
        <f t="shared" si="5"/>
        <v>0</v>
      </c>
      <c r="V33" s="1298">
        <f t="shared" si="6"/>
        <v>0</v>
      </c>
      <c r="W33" s="1097" t="s">
        <v>489</v>
      </c>
    </row>
    <row r="34" spans="1:23" ht="21.95" customHeight="1" thickBot="1" x14ac:dyDescent="0.25">
      <c r="A34" s="396" t="s">
        <v>377</v>
      </c>
      <c r="B34" s="1346">
        <v>115</v>
      </c>
      <c r="C34" s="1346">
        <v>0</v>
      </c>
      <c r="D34" s="1274">
        <f t="shared" si="0"/>
        <v>115</v>
      </c>
      <c r="E34" s="1346">
        <v>3</v>
      </c>
      <c r="F34" s="1346">
        <v>0</v>
      </c>
      <c r="G34" s="1346">
        <v>0</v>
      </c>
      <c r="H34" s="1274">
        <f t="shared" si="1"/>
        <v>3</v>
      </c>
      <c r="I34" s="1346">
        <v>0</v>
      </c>
      <c r="J34" s="1346">
        <v>6</v>
      </c>
      <c r="K34" s="1346">
        <v>0</v>
      </c>
      <c r="L34" s="895">
        <f t="shared" si="2"/>
        <v>6</v>
      </c>
      <c r="M34" s="1346">
        <v>0</v>
      </c>
      <c r="N34" s="1346">
        <v>0</v>
      </c>
      <c r="O34" s="1346">
        <v>0</v>
      </c>
      <c r="P34" s="1274">
        <f t="shared" si="3"/>
        <v>0</v>
      </c>
      <c r="Q34" s="1346">
        <v>2</v>
      </c>
      <c r="R34" s="1346">
        <v>0</v>
      </c>
      <c r="S34" s="1298">
        <v>0</v>
      </c>
      <c r="T34" s="1298">
        <f t="shared" si="4"/>
        <v>2</v>
      </c>
      <c r="U34" s="1298">
        <f t="shared" si="5"/>
        <v>11</v>
      </c>
      <c r="V34" s="1298">
        <f t="shared" si="6"/>
        <v>126</v>
      </c>
      <c r="W34" s="481" t="s">
        <v>490</v>
      </c>
    </row>
    <row r="35" spans="1:23" ht="21.95" customHeight="1" thickBot="1" x14ac:dyDescent="0.25">
      <c r="A35" s="610" t="s">
        <v>363</v>
      </c>
      <c r="B35" s="1304">
        <f>SUM(B10:B34)</f>
        <v>30148</v>
      </c>
      <c r="C35" s="1304">
        <f t="shared" ref="C35:L35" si="7">SUM(C10:C34)</f>
        <v>254</v>
      </c>
      <c r="D35" s="1304">
        <f t="shared" si="7"/>
        <v>30402</v>
      </c>
      <c r="E35" s="1304">
        <f t="shared" si="7"/>
        <v>1234</v>
      </c>
      <c r="F35" s="1304">
        <f t="shared" si="7"/>
        <v>86</v>
      </c>
      <c r="G35" s="1304">
        <f t="shared" si="7"/>
        <v>35</v>
      </c>
      <c r="H35" s="1304">
        <f t="shared" si="7"/>
        <v>1355</v>
      </c>
      <c r="I35" s="1304">
        <f t="shared" si="7"/>
        <v>150</v>
      </c>
      <c r="J35" s="1304">
        <f t="shared" si="7"/>
        <v>417</v>
      </c>
      <c r="K35" s="1304">
        <f t="shared" si="7"/>
        <v>14</v>
      </c>
      <c r="L35" s="1304">
        <f t="shared" si="7"/>
        <v>581</v>
      </c>
      <c r="M35" s="1304">
        <f t="shared" ref="M35" si="8">SUM(M10:M34)</f>
        <v>224</v>
      </c>
      <c r="N35" s="1304">
        <f t="shared" ref="N35" si="9">SUM(N10:N34)</f>
        <v>298</v>
      </c>
      <c r="O35" s="1304">
        <f t="shared" ref="O35" si="10">SUM(O10:O34)</f>
        <v>290</v>
      </c>
      <c r="P35" s="1304">
        <f t="shared" ref="P35" si="11">SUM(P10:P34)</f>
        <v>812</v>
      </c>
      <c r="Q35" s="1304">
        <f t="shared" ref="Q35" si="12">SUM(Q10:Q34)</f>
        <v>1164</v>
      </c>
      <c r="R35" s="1304">
        <f t="shared" ref="R35" si="13">SUM(R10:R34)</f>
        <v>1008</v>
      </c>
      <c r="S35" s="1304">
        <f t="shared" ref="S35" si="14">SUM(S10:S34)</f>
        <v>108</v>
      </c>
      <c r="T35" s="1304">
        <f t="shared" ref="T35:V35" si="15">SUM(T10:T34)</f>
        <v>2280</v>
      </c>
      <c r="U35" s="1304">
        <f t="shared" si="15"/>
        <v>5028</v>
      </c>
      <c r="V35" s="1304">
        <f t="shared" si="15"/>
        <v>35430</v>
      </c>
      <c r="W35" s="795" t="s">
        <v>395</v>
      </c>
    </row>
    <row r="36" spans="1:23" ht="15.75" x14ac:dyDescent="0.2">
      <c r="T36" s="330"/>
      <c r="U36" s="330"/>
      <c r="V36" s="330"/>
    </row>
    <row r="37" spans="1:23" ht="27.75" x14ac:dyDescent="0.35">
      <c r="B37" s="23"/>
      <c r="D37" s="268"/>
      <c r="E37" s="268"/>
    </row>
    <row r="38" spans="1:23" ht="36.75" customHeight="1" x14ac:dyDescent="0.2">
      <c r="D38" s="268"/>
      <c r="E38" s="268"/>
    </row>
    <row r="40" spans="1:23" x14ac:dyDescent="0.2">
      <c r="W40"/>
    </row>
    <row r="41" spans="1:23" ht="14.25" customHeight="1" x14ac:dyDescent="0.2">
      <c r="W41"/>
    </row>
    <row r="42" spans="1:23" x14ac:dyDescent="0.2">
      <c r="W42"/>
    </row>
    <row r="43" spans="1:23" x14ac:dyDescent="0.2">
      <c r="W43"/>
    </row>
    <row r="44" spans="1:23" x14ac:dyDescent="0.2">
      <c r="W44"/>
    </row>
    <row r="45" spans="1:23" x14ac:dyDescent="0.2">
      <c r="W45"/>
    </row>
    <row r="46" spans="1:23" x14ac:dyDescent="0.2">
      <c r="W46"/>
    </row>
    <row r="47" spans="1:23" x14ac:dyDescent="0.2">
      <c r="W47"/>
    </row>
    <row r="48" spans="1:23" x14ac:dyDescent="0.2">
      <c r="W48"/>
    </row>
    <row r="49" spans="23:23" x14ac:dyDescent="0.2">
      <c r="W49"/>
    </row>
    <row r="50" spans="23:23" x14ac:dyDescent="0.2">
      <c r="W50"/>
    </row>
    <row r="51" spans="23:23" x14ac:dyDescent="0.2">
      <c r="W51"/>
    </row>
    <row r="52" spans="23:23" x14ac:dyDescent="0.2">
      <c r="W52"/>
    </row>
    <row r="53" spans="23:23" x14ac:dyDescent="0.2">
      <c r="W53"/>
    </row>
    <row r="54" spans="23:23" x14ac:dyDescent="0.2">
      <c r="W54"/>
    </row>
    <row r="55" spans="23:23" x14ac:dyDescent="0.2">
      <c r="W55"/>
    </row>
    <row r="56" spans="23:23" x14ac:dyDescent="0.2">
      <c r="W56"/>
    </row>
    <row r="57" spans="23:23" x14ac:dyDescent="0.2">
      <c r="W57"/>
    </row>
    <row r="58" spans="23:23" x14ac:dyDescent="0.2">
      <c r="W58"/>
    </row>
    <row r="59" spans="23:23" x14ac:dyDescent="0.2">
      <c r="W59"/>
    </row>
    <row r="60" spans="23:23" x14ac:dyDescent="0.2">
      <c r="W60"/>
    </row>
    <row r="61" spans="23:23" x14ac:dyDescent="0.2">
      <c r="W61"/>
    </row>
    <row r="62" spans="23:23" x14ac:dyDescent="0.2">
      <c r="W62"/>
    </row>
    <row r="63" spans="23:23" x14ac:dyDescent="0.2">
      <c r="W63"/>
    </row>
    <row r="64" spans="23:23" x14ac:dyDescent="0.2">
      <c r="W64"/>
    </row>
    <row r="65" spans="23:23" x14ac:dyDescent="0.2">
      <c r="W65"/>
    </row>
    <row r="66" spans="23:23" x14ac:dyDescent="0.2">
      <c r="W66"/>
    </row>
    <row r="67" spans="23:23" x14ac:dyDescent="0.2">
      <c r="W67"/>
    </row>
    <row r="68" spans="23:23" x14ac:dyDescent="0.2">
      <c r="W68"/>
    </row>
    <row r="69" spans="23:23" x14ac:dyDescent="0.2">
      <c r="W69"/>
    </row>
    <row r="70" spans="23:23" x14ac:dyDescent="0.2">
      <c r="W70"/>
    </row>
    <row r="71" spans="23:23" x14ac:dyDescent="0.2">
      <c r="W71"/>
    </row>
    <row r="72" spans="23:23" x14ac:dyDescent="0.2">
      <c r="W72"/>
    </row>
    <row r="73" spans="23:23" x14ac:dyDescent="0.2">
      <c r="W73"/>
    </row>
    <row r="74" spans="23:23" x14ac:dyDescent="0.2">
      <c r="W74"/>
    </row>
    <row r="75" spans="23:23" x14ac:dyDescent="0.2">
      <c r="W75"/>
    </row>
    <row r="76" spans="23:23" x14ac:dyDescent="0.2">
      <c r="W76"/>
    </row>
    <row r="77" spans="23:23" x14ac:dyDescent="0.2">
      <c r="W77"/>
    </row>
    <row r="78" spans="23:23" x14ac:dyDescent="0.2">
      <c r="W78"/>
    </row>
    <row r="79" spans="23:23" x14ac:dyDescent="0.2">
      <c r="W79"/>
    </row>
    <row r="80" spans="23:23" x14ac:dyDescent="0.2">
      <c r="W80"/>
    </row>
    <row r="81" spans="23:23" x14ac:dyDescent="0.2">
      <c r="W81"/>
    </row>
    <row r="82" spans="23:23" x14ac:dyDescent="0.2">
      <c r="W82"/>
    </row>
    <row r="83" spans="23:23" x14ac:dyDescent="0.2">
      <c r="W83"/>
    </row>
    <row r="84" spans="23:23" x14ac:dyDescent="0.2">
      <c r="W84"/>
    </row>
    <row r="85" spans="23:23" x14ac:dyDescent="0.2">
      <c r="W85"/>
    </row>
    <row r="86" spans="23:23" x14ac:dyDescent="0.2">
      <c r="W86"/>
    </row>
    <row r="87" spans="23:23" x14ac:dyDescent="0.2">
      <c r="W87"/>
    </row>
    <row r="88" spans="23:23" x14ac:dyDescent="0.2">
      <c r="W88"/>
    </row>
    <row r="89" spans="23:23" x14ac:dyDescent="0.2">
      <c r="W89"/>
    </row>
    <row r="90" spans="23:23" x14ac:dyDescent="0.2">
      <c r="W90"/>
    </row>
    <row r="91" spans="23:23" x14ac:dyDescent="0.2">
      <c r="W91"/>
    </row>
    <row r="92" spans="23:23" x14ac:dyDescent="0.2">
      <c r="W92"/>
    </row>
    <row r="93" spans="23:23" x14ac:dyDescent="0.2">
      <c r="W93"/>
    </row>
    <row r="94" spans="23:23" x14ac:dyDescent="0.2">
      <c r="W94"/>
    </row>
    <row r="95" spans="23:23" x14ac:dyDescent="0.2">
      <c r="W95"/>
    </row>
    <row r="96" spans="23:23" x14ac:dyDescent="0.2">
      <c r="W96"/>
    </row>
    <row r="97" spans="23:23" x14ac:dyDescent="0.2">
      <c r="W97"/>
    </row>
    <row r="98" spans="23:23" x14ac:dyDescent="0.2">
      <c r="W98"/>
    </row>
    <row r="99" spans="23:23" x14ac:dyDescent="0.2">
      <c r="W99"/>
    </row>
    <row r="100" spans="23:23" x14ac:dyDescent="0.2">
      <c r="W100"/>
    </row>
  </sheetData>
  <mergeCells count="28">
    <mergeCell ref="A2:W2"/>
    <mergeCell ref="V4:V8"/>
    <mergeCell ref="E6:G6"/>
    <mergeCell ref="E4:G4"/>
    <mergeCell ref="I6:K6"/>
    <mergeCell ref="H4:H8"/>
    <mergeCell ref="I4:K4"/>
    <mergeCell ref="M4:O4"/>
    <mergeCell ref="M6:O6"/>
    <mergeCell ref="L4:L8"/>
    <mergeCell ref="A4:A8"/>
    <mergeCell ref="P4:P8"/>
    <mergeCell ref="T4:T8"/>
    <mergeCell ref="Q4:S4"/>
    <mergeCell ref="Q6:S6"/>
    <mergeCell ref="U4:U8"/>
    <mergeCell ref="A9:B9"/>
    <mergeCell ref="D4:D8"/>
    <mergeCell ref="A3:W3"/>
    <mergeCell ref="W4:W8"/>
    <mergeCell ref="E5:G5"/>
    <mergeCell ref="E7:G7"/>
    <mergeCell ref="I7:K7"/>
    <mergeCell ref="M7:O7"/>
    <mergeCell ref="Q7:S7"/>
    <mergeCell ref="I5:K5"/>
    <mergeCell ref="M5:O5"/>
    <mergeCell ref="Q5:S5"/>
  </mergeCells>
  <printOptions horizontalCentered="1" verticalCentered="1"/>
  <pageMargins left="0.16" right="0.3" top="0.28999999999999998" bottom="0.48" header="0.2" footer="0.3"/>
  <pageSetup paperSize="9" scale="50" orientation="landscape" r:id="rId1"/>
  <headerFooter>
    <oddFooter>&amp;C&amp;14 21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77"/>
  <sheetViews>
    <sheetView rightToLeft="1" view="pageBreakPreview" topLeftCell="K1" zoomScale="69" zoomScaleNormal="66" zoomScaleSheetLayoutView="69" workbookViewId="0">
      <selection activeCell="AC6" sqref="AC6"/>
    </sheetView>
  </sheetViews>
  <sheetFormatPr defaultRowHeight="14.25" x14ac:dyDescent="0.2"/>
  <cols>
    <col min="1" max="1" width="16.375" customWidth="1"/>
    <col min="2" max="2" width="11" customWidth="1"/>
    <col min="3" max="3" width="10.125" customWidth="1"/>
    <col min="4" max="4" width="14.125" customWidth="1"/>
    <col min="5" max="5" width="8.375" customWidth="1"/>
    <col min="6" max="6" width="11" customWidth="1"/>
    <col min="7" max="7" width="10.25" customWidth="1"/>
    <col min="8" max="8" width="8.25" customWidth="1"/>
    <col min="9" max="9" width="9.25" customWidth="1"/>
    <col min="10" max="10" width="10.25" customWidth="1"/>
    <col min="11" max="11" width="10.875" customWidth="1"/>
    <col min="12" max="12" width="9.125" customWidth="1"/>
    <col min="13" max="13" width="8.75" customWidth="1"/>
    <col min="14" max="14" width="9.625" customWidth="1"/>
    <col min="15" max="15" width="10" customWidth="1"/>
    <col min="16" max="16" width="8.875" customWidth="1"/>
    <col min="17" max="17" width="7.125" customWidth="1"/>
    <col min="18" max="18" width="13.875" customWidth="1"/>
    <col min="19" max="19" width="11.125" customWidth="1"/>
    <col min="20" max="20" width="11" customWidth="1"/>
    <col min="21" max="21" width="9.375" customWidth="1"/>
    <col min="22" max="22" width="9.625" customWidth="1"/>
    <col min="23" max="23" width="9.375" customWidth="1"/>
    <col min="24" max="24" width="38.125" customWidth="1"/>
    <col min="25" max="25" width="1.25" hidden="1" customWidth="1"/>
    <col min="26" max="26" width="6.625" customWidth="1"/>
    <col min="32" max="32" width="7.75" customWidth="1"/>
    <col min="33" max="33" width="14" customWidth="1"/>
    <col min="34" max="34" width="18.75" customWidth="1"/>
    <col min="35" max="35" width="9.375" customWidth="1"/>
  </cols>
  <sheetData>
    <row r="1" spans="1:35" ht="24.75" customHeight="1" x14ac:dyDescent="0.2">
      <c r="A1" s="1773" t="s">
        <v>873</v>
      </c>
      <c r="B1" s="1773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1775" t="s">
        <v>623</v>
      </c>
      <c r="Y1" s="1775"/>
      <c r="AF1" s="381"/>
      <c r="AG1" s="381"/>
      <c r="AH1" s="381"/>
      <c r="AI1" s="381"/>
    </row>
    <row r="2" spans="1:35" ht="24" customHeight="1" x14ac:dyDescent="0.2">
      <c r="A2" s="1754" t="s">
        <v>814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  <c r="S2" s="1754"/>
      <c r="T2" s="1754"/>
      <c r="U2" s="1754"/>
      <c r="V2" s="1754"/>
      <c r="W2" s="1754"/>
      <c r="X2" s="1754"/>
      <c r="Y2" s="1754"/>
    </row>
    <row r="3" spans="1:35" ht="36.75" customHeight="1" thickBot="1" x14ac:dyDescent="0.25">
      <c r="A3" s="1774" t="s">
        <v>815</v>
      </c>
      <c r="B3" s="1774"/>
      <c r="C3" s="1774"/>
      <c r="D3" s="1774"/>
      <c r="E3" s="1774"/>
      <c r="F3" s="1774"/>
      <c r="G3" s="1774"/>
      <c r="H3" s="1774"/>
      <c r="I3" s="1774"/>
      <c r="J3" s="1774"/>
      <c r="K3" s="1774"/>
      <c r="L3" s="1774"/>
      <c r="M3" s="1774"/>
      <c r="N3" s="1774"/>
      <c r="O3" s="1774"/>
      <c r="P3" s="1774"/>
      <c r="Q3" s="1774"/>
      <c r="R3" s="1774"/>
      <c r="S3" s="1774"/>
      <c r="T3" s="1774"/>
      <c r="U3" s="1774"/>
      <c r="V3" s="1774"/>
      <c r="W3" s="1774"/>
      <c r="X3" s="1774"/>
      <c r="Y3" s="1774"/>
    </row>
    <row r="4" spans="1:35" ht="28.5" customHeight="1" x14ac:dyDescent="0.2">
      <c r="A4" s="1557" t="s">
        <v>293</v>
      </c>
      <c r="B4" s="1557"/>
      <c r="C4" s="1050" t="s">
        <v>20</v>
      </c>
      <c r="D4" s="1055" t="s">
        <v>21</v>
      </c>
      <c r="E4" s="1745" t="s">
        <v>507</v>
      </c>
      <c r="F4" s="1499" t="s">
        <v>339</v>
      </c>
      <c r="G4" s="1500"/>
      <c r="H4" s="1501"/>
      <c r="I4" s="1785" t="s">
        <v>507</v>
      </c>
      <c r="J4" s="1557" t="s">
        <v>65</v>
      </c>
      <c r="K4" s="1557"/>
      <c r="L4" s="1792"/>
      <c r="M4" s="1776" t="s">
        <v>507</v>
      </c>
      <c r="N4" s="1557" t="s">
        <v>221</v>
      </c>
      <c r="O4" s="1557"/>
      <c r="P4" s="1792"/>
      <c r="Q4" s="1785" t="s">
        <v>507</v>
      </c>
      <c r="R4" s="1793" t="s">
        <v>222</v>
      </c>
      <c r="S4" s="1557"/>
      <c r="T4" s="1792"/>
      <c r="U4" s="1785" t="s">
        <v>507</v>
      </c>
      <c r="V4" s="1776" t="s">
        <v>508</v>
      </c>
      <c r="W4" s="1745" t="s">
        <v>509</v>
      </c>
      <c r="X4" s="1786" t="s">
        <v>503</v>
      </c>
      <c r="Y4" s="1787"/>
      <c r="AF4" s="1767"/>
      <c r="AG4" s="1767"/>
      <c r="AH4" s="1767"/>
      <c r="AI4" s="1766"/>
    </row>
    <row r="5" spans="1:35" ht="40.5" customHeight="1" thickBot="1" x14ac:dyDescent="0.25">
      <c r="A5" s="1558"/>
      <c r="B5" s="1558"/>
      <c r="C5" s="1051" t="s">
        <v>396</v>
      </c>
      <c r="D5" s="627" t="s">
        <v>397</v>
      </c>
      <c r="E5" s="1549"/>
      <c r="F5" s="1751" t="s">
        <v>399</v>
      </c>
      <c r="G5" s="1752"/>
      <c r="H5" s="1753"/>
      <c r="I5" s="1687"/>
      <c r="J5" s="1751" t="s">
        <v>411</v>
      </c>
      <c r="K5" s="1752"/>
      <c r="L5" s="1753"/>
      <c r="M5" s="1687"/>
      <c r="N5" s="1547" t="s">
        <v>504</v>
      </c>
      <c r="O5" s="1558"/>
      <c r="P5" s="1564"/>
      <c r="Q5" s="1687"/>
      <c r="R5" s="1751" t="s">
        <v>505</v>
      </c>
      <c r="S5" s="1752"/>
      <c r="T5" s="1753"/>
      <c r="U5" s="1687"/>
      <c r="V5" s="1687"/>
      <c r="W5" s="1549"/>
      <c r="X5" s="1788"/>
      <c r="Y5" s="1789"/>
      <c r="AF5" s="1767"/>
      <c r="AG5" s="1767"/>
      <c r="AH5" s="1767"/>
      <c r="AI5" s="1766"/>
    </row>
    <row r="6" spans="1:35" ht="64.5" customHeight="1" x14ac:dyDescent="0.2">
      <c r="A6" s="1558"/>
      <c r="B6" s="1558"/>
      <c r="C6" s="1050" t="s">
        <v>215</v>
      </c>
      <c r="D6" s="1050" t="s">
        <v>215</v>
      </c>
      <c r="E6" s="1549"/>
      <c r="F6" s="1547" t="s">
        <v>399</v>
      </c>
      <c r="G6" s="1558"/>
      <c r="H6" s="1564"/>
      <c r="I6" s="1687"/>
      <c r="J6" s="1547" t="s">
        <v>294</v>
      </c>
      <c r="K6" s="1558"/>
      <c r="L6" s="1564"/>
      <c r="M6" s="1687"/>
      <c r="N6" s="1499" t="s">
        <v>294</v>
      </c>
      <c r="O6" s="1500"/>
      <c r="P6" s="1501"/>
      <c r="Q6" s="1687"/>
      <c r="R6" s="1547" t="s">
        <v>294</v>
      </c>
      <c r="S6" s="1558"/>
      <c r="T6" s="1564"/>
      <c r="U6" s="1687"/>
      <c r="V6" s="1687"/>
      <c r="W6" s="1549"/>
      <c r="X6" s="1788"/>
      <c r="Y6" s="1789"/>
      <c r="AF6" s="1767"/>
      <c r="AG6" s="1767"/>
      <c r="AH6" s="1767"/>
      <c r="AI6" s="1766"/>
    </row>
    <row r="7" spans="1:35" ht="60.75" customHeight="1" x14ac:dyDescent="0.2">
      <c r="A7" s="1558"/>
      <c r="B7" s="1558"/>
      <c r="C7" s="1051" t="s">
        <v>506</v>
      </c>
      <c r="D7" s="1054" t="s">
        <v>506</v>
      </c>
      <c r="E7" s="1549"/>
      <c r="F7" s="1547" t="s">
        <v>506</v>
      </c>
      <c r="G7" s="1558"/>
      <c r="H7" s="1564"/>
      <c r="I7" s="1687"/>
      <c r="J7" s="1547" t="s">
        <v>506</v>
      </c>
      <c r="K7" s="1558"/>
      <c r="L7" s="1564"/>
      <c r="M7" s="1687"/>
      <c r="N7" s="1547" t="s">
        <v>506</v>
      </c>
      <c r="O7" s="1558"/>
      <c r="P7" s="1564"/>
      <c r="Q7" s="1687"/>
      <c r="R7" s="1547" t="s">
        <v>506</v>
      </c>
      <c r="S7" s="1558"/>
      <c r="T7" s="1564"/>
      <c r="U7" s="1687"/>
      <c r="V7" s="1687"/>
      <c r="W7" s="1549"/>
      <c r="X7" s="1788"/>
      <c r="Y7" s="1789"/>
      <c r="AF7" s="1767"/>
      <c r="AG7" s="1767"/>
      <c r="AH7" s="1767"/>
      <c r="AI7" s="1766"/>
    </row>
    <row r="8" spans="1:35" ht="111.75" customHeight="1" thickBot="1" x14ac:dyDescent="0.25">
      <c r="A8" s="1777"/>
      <c r="B8" s="1777"/>
      <c r="C8" s="1058" t="s">
        <v>510</v>
      </c>
      <c r="D8" s="1350" t="s">
        <v>511</v>
      </c>
      <c r="E8" s="1746"/>
      <c r="F8" s="1348" t="s">
        <v>512</v>
      </c>
      <c r="G8" s="1349" t="s">
        <v>513</v>
      </c>
      <c r="H8" s="1350" t="s">
        <v>518</v>
      </c>
      <c r="I8" s="1688"/>
      <c r="J8" s="1348" t="s">
        <v>514</v>
      </c>
      <c r="K8" s="1349" t="s">
        <v>513</v>
      </c>
      <c r="L8" s="1350" t="s">
        <v>518</v>
      </c>
      <c r="M8" s="1688"/>
      <c r="N8" s="1348" t="s">
        <v>514</v>
      </c>
      <c r="O8" s="1349" t="s">
        <v>513</v>
      </c>
      <c r="P8" s="1350" t="s">
        <v>518</v>
      </c>
      <c r="Q8" s="1688"/>
      <c r="R8" s="1348" t="s">
        <v>515</v>
      </c>
      <c r="S8" s="1349" t="s">
        <v>516</v>
      </c>
      <c r="T8" s="1350" t="s">
        <v>517</v>
      </c>
      <c r="U8" s="1688"/>
      <c r="V8" s="1688"/>
      <c r="W8" s="1746"/>
      <c r="X8" s="1790"/>
      <c r="Y8" s="1791"/>
      <c r="AF8" s="326"/>
      <c r="AG8" s="326"/>
      <c r="AH8" s="326"/>
      <c r="AI8" s="1766"/>
    </row>
    <row r="9" spans="1:35" ht="18" customHeight="1" thickBot="1" x14ac:dyDescent="0.25">
      <c r="A9" s="1771" t="s">
        <v>754</v>
      </c>
      <c r="B9" s="1771"/>
      <c r="C9" s="1771"/>
      <c r="D9" s="520"/>
      <c r="E9" s="520"/>
      <c r="F9" s="520"/>
      <c r="G9" s="520"/>
      <c r="H9" s="520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0"/>
      <c r="T9" s="520"/>
      <c r="U9" s="520"/>
      <c r="V9" s="520"/>
      <c r="W9" s="1772" t="s">
        <v>767</v>
      </c>
      <c r="X9" s="1772"/>
      <c r="Y9" s="583"/>
      <c r="AF9" s="326"/>
      <c r="AG9" s="326"/>
      <c r="AH9" s="326"/>
      <c r="AI9" s="326"/>
    </row>
    <row r="10" spans="1:35" ht="18" customHeight="1" x14ac:dyDescent="0.2">
      <c r="A10" s="1696" t="str">
        <f>ت4!A9</f>
        <v>ديوان الرقابـة المالية</v>
      </c>
      <c r="B10" s="1696"/>
      <c r="C10" s="895">
        <v>8</v>
      </c>
      <c r="D10" s="895">
        <v>0</v>
      </c>
      <c r="E10" s="895">
        <f>SUM(C10:D10)</f>
        <v>8</v>
      </c>
      <c r="F10" s="895">
        <v>0</v>
      </c>
      <c r="G10" s="895">
        <v>0</v>
      </c>
      <c r="H10" s="895">
        <v>0</v>
      </c>
      <c r="I10" s="895">
        <f>SUM(F10:H10)</f>
        <v>0</v>
      </c>
      <c r="J10" s="895">
        <v>0</v>
      </c>
      <c r="K10" s="895">
        <v>0</v>
      </c>
      <c r="L10" s="895">
        <v>0</v>
      </c>
      <c r="M10" s="895">
        <f>SUM(J10:L10)</f>
        <v>0</v>
      </c>
      <c r="N10" s="895">
        <v>0</v>
      </c>
      <c r="O10" s="895">
        <v>0</v>
      </c>
      <c r="P10" s="895">
        <v>0</v>
      </c>
      <c r="Q10" s="895">
        <f>P10+O10+N10</f>
        <v>0</v>
      </c>
      <c r="R10" s="895">
        <v>0</v>
      </c>
      <c r="S10" s="895">
        <v>0</v>
      </c>
      <c r="T10" s="895">
        <v>0</v>
      </c>
      <c r="U10" s="895">
        <f>SUM(R10:T10)</f>
        <v>0</v>
      </c>
      <c r="V10" s="895">
        <f>U10+Q10+M10+I10</f>
        <v>0</v>
      </c>
      <c r="W10" s="895">
        <f>V10+E10</f>
        <v>8</v>
      </c>
      <c r="X10" s="1631" t="s">
        <v>581</v>
      </c>
      <c r="Y10" s="1631"/>
      <c r="AF10" s="378"/>
      <c r="AG10" s="378"/>
      <c r="AH10" s="378"/>
      <c r="AI10" s="378"/>
    </row>
    <row r="11" spans="1:35" ht="18" customHeight="1" x14ac:dyDescent="0.2">
      <c r="A11" s="1769" t="str">
        <f>ت4!A10</f>
        <v>البنك المركزي العراقي</v>
      </c>
      <c r="B11" s="1769"/>
      <c r="C11" s="1298">
        <v>37</v>
      </c>
      <c r="D11" s="1298">
        <v>0</v>
      </c>
      <c r="E11" s="1298">
        <f t="shared" ref="E11:E29" si="0">SUM(C11:D11)</f>
        <v>37</v>
      </c>
      <c r="F11" s="1298">
        <v>0</v>
      </c>
      <c r="G11" s="1298">
        <v>0</v>
      </c>
      <c r="H11" s="1298">
        <v>0</v>
      </c>
      <c r="I11" s="1298">
        <f t="shared" ref="I11:I29" si="1">SUM(F11:H11)</f>
        <v>0</v>
      </c>
      <c r="J11" s="1298">
        <v>2</v>
      </c>
      <c r="K11" s="1298">
        <v>0</v>
      </c>
      <c r="L11" s="1298">
        <v>0</v>
      </c>
      <c r="M11" s="1298">
        <f t="shared" ref="M11:M29" si="2">SUM(J11:L11)</f>
        <v>2</v>
      </c>
      <c r="N11" s="1298">
        <v>0</v>
      </c>
      <c r="O11" s="1298">
        <v>1</v>
      </c>
      <c r="P11" s="1298">
        <v>0</v>
      </c>
      <c r="Q11" s="1298">
        <f t="shared" ref="Q11:Q29" si="3">P11+O11+N11</f>
        <v>1</v>
      </c>
      <c r="R11" s="1298">
        <v>0</v>
      </c>
      <c r="S11" s="1298">
        <v>0</v>
      </c>
      <c r="T11" s="1298">
        <v>0</v>
      </c>
      <c r="U11" s="1298">
        <f t="shared" ref="U11:U29" si="4">SUM(R11:T11)</f>
        <v>0</v>
      </c>
      <c r="V11" s="1298">
        <f t="shared" ref="V11:V29" si="5">U11+Q11+M11+I11</f>
        <v>3</v>
      </c>
      <c r="W11" s="1298">
        <f t="shared" ref="W11:W29" si="6">V11+E11</f>
        <v>40</v>
      </c>
      <c r="X11" s="1631" t="s">
        <v>442</v>
      </c>
      <c r="Y11" s="1631"/>
      <c r="AF11" s="378"/>
      <c r="AG11" s="382"/>
      <c r="AH11" s="382"/>
      <c r="AI11" s="382"/>
    </row>
    <row r="12" spans="1:35" ht="18" customHeight="1" x14ac:dyDescent="0.2">
      <c r="A12" s="1770" t="str">
        <f>ت4!A11</f>
        <v xml:space="preserve">ديوان الوقف السني </v>
      </c>
      <c r="B12" s="1770"/>
      <c r="C12" s="1269">
        <v>205</v>
      </c>
      <c r="D12" s="1269">
        <v>0</v>
      </c>
      <c r="E12" s="1269">
        <f t="shared" si="0"/>
        <v>205</v>
      </c>
      <c r="F12" s="1269">
        <v>1</v>
      </c>
      <c r="G12" s="1269">
        <v>0</v>
      </c>
      <c r="H12" s="1269">
        <v>0</v>
      </c>
      <c r="I12" s="1269">
        <f t="shared" si="1"/>
        <v>1</v>
      </c>
      <c r="J12" s="1269">
        <v>2</v>
      </c>
      <c r="K12" s="1269">
        <v>0</v>
      </c>
      <c r="L12" s="1269">
        <v>0</v>
      </c>
      <c r="M12" s="1269">
        <f t="shared" si="2"/>
        <v>2</v>
      </c>
      <c r="N12" s="1269">
        <v>0</v>
      </c>
      <c r="O12" s="1269">
        <v>0</v>
      </c>
      <c r="P12" s="1269">
        <v>0</v>
      </c>
      <c r="Q12" s="1269">
        <f t="shared" si="3"/>
        <v>0</v>
      </c>
      <c r="R12" s="1269">
        <v>4</v>
      </c>
      <c r="S12" s="1269">
        <v>1</v>
      </c>
      <c r="T12" s="1269">
        <v>0</v>
      </c>
      <c r="U12" s="1269">
        <f t="shared" si="4"/>
        <v>5</v>
      </c>
      <c r="V12" s="1269">
        <f t="shared" si="5"/>
        <v>8</v>
      </c>
      <c r="W12" s="1269">
        <f t="shared" si="6"/>
        <v>213</v>
      </c>
      <c r="X12" s="1631" t="s">
        <v>501</v>
      </c>
      <c r="Y12" s="1631"/>
      <c r="AF12" s="378"/>
      <c r="AG12" s="379"/>
      <c r="AH12" s="379"/>
      <c r="AI12" s="379"/>
    </row>
    <row r="13" spans="1:35" ht="18" customHeight="1" x14ac:dyDescent="0.2">
      <c r="A13" s="1770" t="str">
        <f>ت4!A12</f>
        <v>ديوان الوقف الشيعي</v>
      </c>
      <c r="B13" s="1770"/>
      <c r="C13" s="1269">
        <v>485</v>
      </c>
      <c r="D13" s="1298">
        <v>4</v>
      </c>
      <c r="E13" s="1269">
        <f t="shared" si="0"/>
        <v>489</v>
      </c>
      <c r="F13" s="1298">
        <v>15</v>
      </c>
      <c r="G13" s="1269">
        <v>0</v>
      </c>
      <c r="H13" s="1298">
        <v>6</v>
      </c>
      <c r="I13" s="1269">
        <f t="shared" si="1"/>
        <v>21</v>
      </c>
      <c r="J13" s="1298">
        <v>43</v>
      </c>
      <c r="K13" s="1269">
        <v>1</v>
      </c>
      <c r="L13" s="1298">
        <v>33</v>
      </c>
      <c r="M13" s="1269">
        <f t="shared" si="2"/>
        <v>77</v>
      </c>
      <c r="N13" s="1298">
        <v>41</v>
      </c>
      <c r="O13" s="1269">
        <v>5</v>
      </c>
      <c r="P13" s="1298">
        <v>0</v>
      </c>
      <c r="Q13" s="1269">
        <f t="shared" si="3"/>
        <v>46</v>
      </c>
      <c r="R13" s="1298">
        <v>11</v>
      </c>
      <c r="S13" s="1269">
        <v>71</v>
      </c>
      <c r="T13" s="1298">
        <v>15</v>
      </c>
      <c r="U13" s="1269">
        <f t="shared" si="4"/>
        <v>97</v>
      </c>
      <c r="V13" s="1298">
        <f t="shared" si="5"/>
        <v>241</v>
      </c>
      <c r="W13" s="1269">
        <f t="shared" si="6"/>
        <v>730</v>
      </c>
      <c r="X13" s="1631" t="s">
        <v>443</v>
      </c>
      <c r="Y13" s="1631"/>
      <c r="AF13" s="378"/>
      <c r="AG13" s="382"/>
      <c r="AH13" s="382"/>
      <c r="AI13" s="382"/>
    </row>
    <row r="14" spans="1:35" ht="20.100000000000001" customHeight="1" x14ac:dyDescent="0.2">
      <c r="A14" s="1770" t="str">
        <f>ت4!A13</f>
        <v xml:space="preserve">الهيئة العليا للحج والعمره </v>
      </c>
      <c r="B14" s="1770"/>
      <c r="C14" s="1298">
        <v>13</v>
      </c>
      <c r="D14" s="1298">
        <v>0</v>
      </c>
      <c r="E14" s="1298">
        <f t="shared" si="0"/>
        <v>13</v>
      </c>
      <c r="F14" s="1298">
        <v>0</v>
      </c>
      <c r="G14" s="1298">
        <v>0</v>
      </c>
      <c r="H14" s="1298">
        <v>0</v>
      </c>
      <c r="I14" s="1298">
        <f t="shared" si="1"/>
        <v>0</v>
      </c>
      <c r="J14" s="1298">
        <v>0</v>
      </c>
      <c r="K14" s="1298">
        <v>0</v>
      </c>
      <c r="L14" s="1298">
        <v>0</v>
      </c>
      <c r="M14" s="1298">
        <f t="shared" si="2"/>
        <v>0</v>
      </c>
      <c r="N14" s="1298">
        <v>0</v>
      </c>
      <c r="O14" s="1298">
        <v>0</v>
      </c>
      <c r="P14" s="1298">
        <v>0</v>
      </c>
      <c r="Q14" s="1298">
        <f t="shared" si="3"/>
        <v>0</v>
      </c>
      <c r="R14" s="1298">
        <v>0</v>
      </c>
      <c r="S14" s="1298">
        <v>0</v>
      </c>
      <c r="T14" s="1298">
        <v>0</v>
      </c>
      <c r="U14" s="1298">
        <f t="shared" si="4"/>
        <v>0</v>
      </c>
      <c r="V14" s="1298">
        <f t="shared" si="5"/>
        <v>0</v>
      </c>
      <c r="W14" s="1298">
        <f t="shared" si="6"/>
        <v>13</v>
      </c>
      <c r="X14" s="1631" t="s">
        <v>444</v>
      </c>
      <c r="Y14" s="1631"/>
      <c r="AF14" s="378"/>
      <c r="AG14" s="378"/>
      <c r="AH14" s="378"/>
      <c r="AI14" s="378"/>
    </row>
    <row r="15" spans="1:35" ht="20.100000000000001" customHeight="1" x14ac:dyDescent="0.2">
      <c r="A15" s="1769" t="str">
        <f>ت4!A14</f>
        <v xml:space="preserve">المجمع العلمي العراقي </v>
      </c>
      <c r="B15" s="1769"/>
      <c r="C15" s="1269">
        <v>4</v>
      </c>
      <c r="D15" s="1269">
        <v>0</v>
      </c>
      <c r="E15" s="1269">
        <f t="shared" si="0"/>
        <v>4</v>
      </c>
      <c r="F15" s="1269">
        <v>0</v>
      </c>
      <c r="G15" s="1269">
        <v>0</v>
      </c>
      <c r="H15" s="1269">
        <v>0</v>
      </c>
      <c r="I15" s="1269">
        <f t="shared" si="1"/>
        <v>0</v>
      </c>
      <c r="J15" s="1269">
        <v>0</v>
      </c>
      <c r="K15" s="1269">
        <v>0</v>
      </c>
      <c r="L15" s="1269">
        <v>0</v>
      </c>
      <c r="M15" s="1269">
        <f t="shared" si="2"/>
        <v>0</v>
      </c>
      <c r="N15" s="1269">
        <v>0</v>
      </c>
      <c r="O15" s="1269">
        <v>0</v>
      </c>
      <c r="P15" s="1269">
        <v>0</v>
      </c>
      <c r="Q15" s="1269">
        <f t="shared" si="3"/>
        <v>0</v>
      </c>
      <c r="R15" s="1269">
        <v>0</v>
      </c>
      <c r="S15" s="1269">
        <v>0</v>
      </c>
      <c r="T15" s="1269">
        <v>0</v>
      </c>
      <c r="U15" s="1269">
        <f t="shared" si="4"/>
        <v>0</v>
      </c>
      <c r="V15" s="1269">
        <f t="shared" si="5"/>
        <v>0</v>
      </c>
      <c r="W15" s="1269">
        <f t="shared" si="6"/>
        <v>4</v>
      </c>
      <c r="X15" s="1631" t="s">
        <v>445</v>
      </c>
      <c r="Y15" s="1631"/>
      <c r="AF15" s="378"/>
      <c r="AG15" s="379"/>
      <c r="AH15" s="379"/>
      <c r="AI15" s="379"/>
    </row>
    <row r="16" spans="1:35" ht="20.100000000000001" customHeight="1" x14ac:dyDescent="0.2">
      <c r="A16" s="1008" t="s">
        <v>669</v>
      </c>
      <c r="B16" s="1008"/>
      <c r="C16" s="1347">
        <v>117</v>
      </c>
      <c r="D16" s="1347">
        <v>0</v>
      </c>
      <c r="E16" s="1347">
        <f t="shared" si="0"/>
        <v>117</v>
      </c>
      <c r="F16" s="1347">
        <v>0</v>
      </c>
      <c r="G16" s="1347">
        <v>0</v>
      </c>
      <c r="H16" s="1347">
        <v>0</v>
      </c>
      <c r="I16" s="1347">
        <f t="shared" si="1"/>
        <v>0</v>
      </c>
      <c r="J16" s="1347">
        <v>0</v>
      </c>
      <c r="K16" s="1347">
        <v>0</v>
      </c>
      <c r="L16" s="1347">
        <v>0</v>
      </c>
      <c r="M16" s="1347">
        <f t="shared" si="2"/>
        <v>0</v>
      </c>
      <c r="N16" s="1347">
        <v>0</v>
      </c>
      <c r="O16" s="1347">
        <v>0</v>
      </c>
      <c r="P16" s="1347">
        <v>0</v>
      </c>
      <c r="Q16" s="1347">
        <f t="shared" si="3"/>
        <v>0</v>
      </c>
      <c r="R16" s="1347">
        <v>0</v>
      </c>
      <c r="S16" s="1347">
        <v>0</v>
      </c>
      <c r="T16" s="1347">
        <v>0</v>
      </c>
      <c r="U16" s="1347">
        <f t="shared" si="4"/>
        <v>0</v>
      </c>
      <c r="V16" s="1347">
        <f t="shared" si="5"/>
        <v>0</v>
      </c>
      <c r="W16" s="1347">
        <f t="shared" si="6"/>
        <v>117</v>
      </c>
      <c r="X16" s="1001" t="s">
        <v>446</v>
      </c>
      <c r="Y16" s="1001" t="s">
        <v>446</v>
      </c>
      <c r="AF16" s="434"/>
      <c r="AG16" s="379"/>
      <c r="AH16" s="379"/>
      <c r="AI16" s="379"/>
    </row>
    <row r="17" spans="1:35" ht="20.100000000000001" customHeight="1" x14ac:dyDescent="0.2">
      <c r="A17" s="1008" t="s">
        <v>670</v>
      </c>
      <c r="B17" s="1008"/>
      <c r="C17" s="895">
        <v>9</v>
      </c>
      <c r="D17" s="895">
        <v>0</v>
      </c>
      <c r="E17" s="895">
        <f t="shared" si="0"/>
        <v>9</v>
      </c>
      <c r="F17" s="895">
        <v>0</v>
      </c>
      <c r="G17" s="895">
        <v>0</v>
      </c>
      <c r="H17" s="895">
        <v>0</v>
      </c>
      <c r="I17" s="895">
        <f t="shared" si="1"/>
        <v>0</v>
      </c>
      <c r="J17" s="895">
        <v>0</v>
      </c>
      <c r="K17" s="895">
        <v>0</v>
      </c>
      <c r="L17" s="895">
        <v>0</v>
      </c>
      <c r="M17" s="895">
        <f t="shared" si="2"/>
        <v>0</v>
      </c>
      <c r="N17" s="895">
        <v>0</v>
      </c>
      <c r="O17" s="895">
        <v>0</v>
      </c>
      <c r="P17" s="895">
        <v>0</v>
      </c>
      <c r="Q17" s="895">
        <f t="shared" si="3"/>
        <v>0</v>
      </c>
      <c r="R17" s="895">
        <v>0</v>
      </c>
      <c r="S17" s="895">
        <v>0</v>
      </c>
      <c r="T17" s="895">
        <v>0</v>
      </c>
      <c r="U17" s="895">
        <f t="shared" si="4"/>
        <v>0</v>
      </c>
      <c r="V17" s="895">
        <f t="shared" si="5"/>
        <v>0</v>
      </c>
      <c r="W17" s="895">
        <f t="shared" si="6"/>
        <v>9</v>
      </c>
      <c r="X17" s="1001" t="s">
        <v>783</v>
      </c>
      <c r="Y17" s="1001" t="s">
        <v>447</v>
      </c>
      <c r="AF17" s="434"/>
      <c r="AG17" s="379"/>
      <c r="AH17" s="379"/>
      <c r="AI17" s="379"/>
    </row>
    <row r="18" spans="1:35" ht="18" customHeight="1" x14ac:dyDescent="0.2">
      <c r="A18" s="1779" t="str">
        <f>ت4!A17</f>
        <v xml:space="preserve">هيئة المصادر المشعة </v>
      </c>
      <c r="B18" s="1779"/>
      <c r="C18" s="1298">
        <v>0</v>
      </c>
      <c r="D18" s="1298">
        <v>0</v>
      </c>
      <c r="E18" s="1298">
        <f t="shared" si="0"/>
        <v>0</v>
      </c>
      <c r="F18" s="1298">
        <v>0</v>
      </c>
      <c r="G18" s="1298">
        <v>0</v>
      </c>
      <c r="H18" s="1298">
        <v>0</v>
      </c>
      <c r="I18" s="1298">
        <f t="shared" si="1"/>
        <v>0</v>
      </c>
      <c r="J18" s="1298">
        <v>0</v>
      </c>
      <c r="K18" s="1298">
        <v>0</v>
      </c>
      <c r="L18" s="1298">
        <v>0</v>
      </c>
      <c r="M18" s="1298">
        <f t="shared" si="2"/>
        <v>0</v>
      </c>
      <c r="N18" s="1298">
        <v>0</v>
      </c>
      <c r="O18" s="1298">
        <v>0</v>
      </c>
      <c r="P18" s="1298">
        <v>0</v>
      </c>
      <c r="Q18" s="1298">
        <f t="shared" si="3"/>
        <v>0</v>
      </c>
      <c r="R18" s="1298">
        <v>0</v>
      </c>
      <c r="S18" s="1298">
        <v>0</v>
      </c>
      <c r="T18" s="1298">
        <v>0</v>
      </c>
      <c r="U18" s="1298">
        <f t="shared" si="4"/>
        <v>0</v>
      </c>
      <c r="V18" s="1298">
        <f t="shared" si="5"/>
        <v>0</v>
      </c>
      <c r="W18" s="1298">
        <f t="shared" si="6"/>
        <v>0</v>
      </c>
      <c r="X18" s="1631" t="s">
        <v>448</v>
      </c>
      <c r="Y18" s="1631"/>
      <c r="AF18" s="379"/>
      <c r="AG18" s="379"/>
      <c r="AH18" s="379"/>
      <c r="AI18" s="379"/>
    </row>
    <row r="19" spans="1:35" ht="18" customHeight="1" x14ac:dyDescent="0.2">
      <c r="A19" s="1779" t="str">
        <f>ت4!A18</f>
        <v xml:space="preserve">الهيئة الوطنية للاستثمار </v>
      </c>
      <c r="B19" s="1779"/>
      <c r="C19" s="1269">
        <v>11</v>
      </c>
      <c r="D19" s="1269">
        <v>0</v>
      </c>
      <c r="E19" s="1269">
        <f t="shared" si="0"/>
        <v>11</v>
      </c>
      <c r="F19" s="1269">
        <v>0</v>
      </c>
      <c r="G19" s="1269">
        <v>0</v>
      </c>
      <c r="H19" s="1269">
        <v>0</v>
      </c>
      <c r="I19" s="1269">
        <f t="shared" si="1"/>
        <v>0</v>
      </c>
      <c r="J19" s="1269">
        <v>0</v>
      </c>
      <c r="K19" s="1269">
        <v>0</v>
      </c>
      <c r="L19" s="1269">
        <v>0</v>
      </c>
      <c r="M19" s="1269">
        <f t="shared" si="2"/>
        <v>0</v>
      </c>
      <c r="N19" s="1269">
        <v>0</v>
      </c>
      <c r="O19" s="1269">
        <v>0</v>
      </c>
      <c r="P19" s="1269">
        <v>0</v>
      </c>
      <c r="Q19" s="1269">
        <f t="shared" si="3"/>
        <v>0</v>
      </c>
      <c r="R19" s="1269">
        <v>0</v>
      </c>
      <c r="S19" s="1269">
        <v>0</v>
      </c>
      <c r="T19" s="1269">
        <v>0</v>
      </c>
      <c r="U19" s="1269">
        <f t="shared" si="4"/>
        <v>0</v>
      </c>
      <c r="V19" s="1269">
        <f t="shared" si="5"/>
        <v>0</v>
      </c>
      <c r="W19" s="1269">
        <f t="shared" si="6"/>
        <v>11</v>
      </c>
      <c r="X19" s="1631" t="s">
        <v>449</v>
      </c>
      <c r="Y19" s="1631"/>
      <c r="AF19" s="379"/>
      <c r="AG19" s="379"/>
      <c r="AH19" s="379"/>
      <c r="AI19" s="379"/>
    </row>
    <row r="20" spans="1:35" ht="18" customHeight="1" x14ac:dyDescent="0.2">
      <c r="A20" s="1779" t="str">
        <f>ت4!A19</f>
        <v xml:space="preserve">هيئة الاعلام والاتصالات </v>
      </c>
      <c r="B20" s="1779"/>
      <c r="C20" s="1269">
        <v>5</v>
      </c>
      <c r="D20" s="1298">
        <v>0</v>
      </c>
      <c r="E20" s="1269">
        <f t="shared" si="0"/>
        <v>5</v>
      </c>
      <c r="F20" s="1298">
        <v>0</v>
      </c>
      <c r="G20" s="1269">
        <v>0</v>
      </c>
      <c r="H20" s="1298">
        <v>0</v>
      </c>
      <c r="I20" s="1269">
        <f t="shared" si="1"/>
        <v>0</v>
      </c>
      <c r="J20" s="1298">
        <v>0</v>
      </c>
      <c r="K20" s="1269">
        <v>0</v>
      </c>
      <c r="L20" s="1298">
        <v>0</v>
      </c>
      <c r="M20" s="1269">
        <f t="shared" si="2"/>
        <v>0</v>
      </c>
      <c r="N20" s="1298">
        <v>0</v>
      </c>
      <c r="O20" s="1269">
        <v>0</v>
      </c>
      <c r="P20" s="1298">
        <v>0</v>
      </c>
      <c r="Q20" s="1269">
        <f t="shared" si="3"/>
        <v>0</v>
      </c>
      <c r="R20" s="1298">
        <v>0</v>
      </c>
      <c r="S20" s="1269">
        <v>0</v>
      </c>
      <c r="T20" s="1298">
        <v>0</v>
      </c>
      <c r="U20" s="1269">
        <f t="shared" si="4"/>
        <v>0</v>
      </c>
      <c r="V20" s="1298">
        <f t="shared" si="5"/>
        <v>0</v>
      </c>
      <c r="W20" s="1269">
        <f t="shared" si="6"/>
        <v>5</v>
      </c>
      <c r="X20" s="1631" t="s">
        <v>450</v>
      </c>
      <c r="Y20" s="1631"/>
      <c r="AF20" s="379"/>
      <c r="AG20" s="379"/>
      <c r="AH20" s="379"/>
      <c r="AI20" s="379"/>
    </row>
    <row r="21" spans="1:35" ht="18" customHeight="1" x14ac:dyDescent="0.2">
      <c r="A21" s="1779" t="str">
        <f>ت4!A20</f>
        <v xml:space="preserve">هيئة الاوراق المالية </v>
      </c>
      <c r="B21" s="1779"/>
      <c r="C21" s="1298">
        <v>2</v>
      </c>
      <c r="D21" s="1298">
        <v>0</v>
      </c>
      <c r="E21" s="1298">
        <f t="shared" si="0"/>
        <v>2</v>
      </c>
      <c r="F21" s="1298">
        <v>0</v>
      </c>
      <c r="G21" s="1298">
        <v>0</v>
      </c>
      <c r="H21" s="1298">
        <v>0</v>
      </c>
      <c r="I21" s="1298">
        <f t="shared" si="1"/>
        <v>0</v>
      </c>
      <c r="J21" s="1298">
        <v>0</v>
      </c>
      <c r="K21" s="1298">
        <v>0</v>
      </c>
      <c r="L21" s="1298">
        <v>0</v>
      </c>
      <c r="M21" s="1298">
        <f t="shared" si="2"/>
        <v>0</v>
      </c>
      <c r="N21" s="1298">
        <v>0</v>
      </c>
      <c r="O21" s="1298">
        <v>0</v>
      </c>
      <c r="P21" s="1298">
        <v>0</v>
      </c>
      <c r="Q21" s="1298">
        <f t="shared" si="3"/>
        <v>0</v>
      </c>
      <c r="R21" s="1298">
        <v>0</v>
      </c>
      <c r="S21" s="1298">
        <v>0</v>
      </c>
      <c r="T21" s="1298">
        <v>0</v>
      </c>
      <c r="U21" s="1298">
        <f t="shared" si="4"/>
        <v>0</v>
      </c>
      <c r="V21" s="1298">
        <f t="shared" si="5"/>
        <v>0</v>
      </c>
      <c r="W21" s="1298">
        <f t="shared" si="6"/>
        <v>2</v>
      </c>
      <c r="X21" s="1502" t="s">
        <v>451</v>
      </c>
      <c r="Y21" s="1502"/>
      <c r="AF21" s="379"/>
      <c r="AG21" s="379"/>
      <c r="AH21" s="379"/>
      <c r="AI21" s="379"/>
    </row>
    <row r="22" spans="1:35" ht="18" customHeight="1" x14ac:dyDescent="0.2">
      <c r="A22" s="1779" t="str">
        <f>ت4!A21</f>
        <v xml:space="preserve">هيئة دعاوي الملكية </v>
      </c>
      <c r="B22" s="1779"/>
      <c r="C22" s="1269">
        <v>0</v>
      </c>
      <c r="D22" s="1269">
        <v>0</v>
      </c>
      <c r="E22" s="1269">
        <f t="shared" si="0"/>
        <v>0</v>
      </c>
      <c r="F22" s="1269">
        <v>0</v>
      </c>
      <c r="G22" s="1269">
        <v>0</v>
      </c>
      <c r="H22" s="1269">
        <v>0</v>
      </c>
      <c r="I22" s="1269">
        <f t="shared" si="1"/>
        <v>0</v>
      </c>
      <c r="J22" s="1269">
        <v>0</v>
      </c>
      <c r="K22" s="1269">
        <v>0</v>
      </c>
      <c r="L22" s="1269">
        <v>0</v>
      </c>
      <c r="M22" s="1269">
        <f t="shared" si="2"/>
        <v>0</v>
      </c>
      <c r="N22" s="1269">
        <v>0</v>
      </c>
      <c r="O22" s="1269">
        <v>1</v>
      </c>
      <c r="P22" s="1269">
        <v>0</v>
      </c>
      <c r="Q22" s="1269">
        <f t="shared" si="3"/>
        <v>1</v>
      </c>
      <c r="R22" s="1269">
        <v>0</v>
      </c>
      <c r="S22" s="1269">
        <v>0</v>
      </c>
      <c r="T22" s="1269">
        <v>0</v>
      </c>
      <c r="U22" s="1269">
        <f t="shared" si="4"/>
        <v>0</v>
      </c>
      <c r="V22" s="1269">
        <f t="shared" si="5"/>
        <v>1</v>
      </c>
      <c r="W22" s="1269">
        <f t="shared" si="6"/>
        <v>1</v>
      </c>
      <c r="X22" s="1502" t="s">
        <v>452</v>
      </c>
      <c r="Y22" s="1502"/>
      <c r="AF22" s="379"/>
      <c r="AG22" s="379"/>
      <c r="AH22" s="379"/>
      <c r="AI22" s="379"/>
    </row>
    <row r="23" spans="1:35" ht="18" customHeight="1" x14ac:dyDescent="0.2">
      <c r="A23" s="1779" t="str">
        <f>ت4!A22</f>
        <v>هيئة النزاهة</v>
      </c>
      <c r="B23" s="1779"/>
      <c r="C23" s="1347">
        <v>89</v>
      </c>
      <c r="D23" s="1347">
        <v>0</v>
      </c>
      <c r="E23" s="1347">
        <f t="shared" si="0"/>
        <v>89</v>
      </c>
      <c r="F23" s="1347">
        <v>1</v>
      </c>
      <c r="G23" s="1347">
        <v>0</v>
      </c>
      <c r="H23" s="1347">
        <v>0</v>
      </c>
      <c r="I23" s="1347">
        <f t="shared" si="1"/>
        <v>1</v>
      </c>
      <c r="J23" s="1347">
        <v>0</v>
      </c>
      <c r="K23" s="1347">
        <v>0</v>
      </c>
      <c r="L23" s="1347">
        <v>0</v>
      </c>
      <c r="M23" s="1347">
        <f t="shared" si="2"/>
        <v>0</v>
      </c>
      <c r="N23" s="1347">
        <v>0</v>
      </c>
      <c r="O23" s="1347">
        <v>0</v>
      </c>
      <c r="P23" s="1347">
        <v>0</v>
      </c>
      <c r="Q23" s="1347">
        <f t="shared" si="3"/>
        <v>0</v>
      </c>
      <c r="R23" s="1347">
        <v>0</v>
      </c>
      <c r="S23" s="1347">
        <v>0</v>
      </c>
      <c r="T23" s="1347">
        <v>0</v>
      </c>
      <c r="U23" s="1347">
        <f t="shared" si="4"/>
        <v>0</v>
      </c>
      <c r="V23" s="1347">
        <f t="shared" si="5"/>
        <v>1</v>
      </c>
      <c r="W23" s="1347">
        <f t="shared" si="6"/>
        <v>90</v>
      </c>
      <c r="X23" s="1502" t="s">
        <v>453</v>
      </c>
      <c r="Y23" s="1502"/>
      <c r="AF23" s="379"/>
      <c r="AG23" s="379"/>
      <c r="AH23" s="379"/>
      <c r="AI23" s="379"/>
    </row>
    <row r="24" spans="1:35" ht="18" customHeight="1" x14ac:dyDescent="0.2">
      <c r="A24" s="1779" t="str">
        <f>ت4!A23</f>
        <v xml:space="preserve">بيت الحكمة </v>
      </c>
      <c r="B24" s="1779"/>
      <c r="C24" s="895">
        <v>3</v>
      </c>
      <c r="D24" s="895">
        <v>0</v>
      </c>
      <c r="E24" s="895">
        <f t="shared" si="0"/>
        <v>3</v>
      </c>
      <c r="F24" s="895">
        <v>0</v>
      </c>
      <c r="G24" s="895">
        <v>0</v>
      </c>
      <c r="H24" s="895">
        <v>0</v>
      </c>
      <c r="I24" s="895">
        <f t="shared" si="1"/>
        <v>0</v>
      </c>
      <c r="J24" s="895">
        <v>0</v>
      </c>
      <c r="K24" s="895">
        <v>0</v>
      </c>
      <c r="L24" s="895">
        <v>0</v>
      </c>
      <c r="M24" s="895">
        <f t="shared" si="2"/>
        <v>0</v>
      </c>
      <c r="N24" s="895">
        <v>0</v>
      </c>
      <c r="O24" s="895">
        <v>0</v>
      </c>
      <c r="P24" s="895">
        <v>0</v>
      </c>
      <c r="Q24" s="895">
        <f t="shared" si="3"/>
        <v>0</v>
      </c>
      <c r="R24" s="895">
        <v>0</v>
      </c>
      <c r="S24" s="895">
        <v>0</v>
      </c>
      <c r="T24" s="895">
        <v>0</v>
      </c>
      <c r="U24" s="895">
        <f t="shared" si="4"/>
        <v>0</v>
      </c>
      <c r="V24" s="895">
        <f t="shared" si="5"/>
        <v>0</v>
      </c>
      <c r="W24" s="895">
        <f t="shared" si="6"/>
        <v>3</v>
      </c>
      <c r="X24" s="1502" t="s">
        <v>454</v>
      </c>
      <c r="Y24" s="1502"/>
      <c r="AF24" s="379"/>
      <c r="AG24" s="379"/>
      <c r="AH24" s="379"/>
      <c r="AI24" s="379"/>
    </row>
    <row r="25" spans="1:35" ht="18" customHeight="1" x14ac:dyDescent="0.2">
      <c r="A25" s="1779" t="s">
        <v>50</v>
      </c>
      <c r="B25" s="1779"/>
      <c r="C25" s="1298">
        <v>575</v>
      </c>
      <c r="D25" s="1298">
        <v>2</v>
      </c>
      <c r="E25" s="1298">
        <f t="shared" si="0"/>
        <v>577</v>
      </c>
      <c r="F25" s="1298">
        <v>5</v>
      </c>
      <c r="G25" s="1298">
        <v>0</v>
      </c>
      <c r="H25" s="1298">
        <v>0</v>
      </c>
      <c r="I25" s="1298">
        <f t="shared" si="1"/>
        <v>5</v>
      </c>
      <c r="J25" s="1298">
        <v>158</v>
      </c>
      <c r="K25" s="1298">
        <v>133</v>
      </c>
      <c r="L25" s="1298">
        <v>37</v>
      </c>
      <c r="M25" s="1298">
        <f t="shared" si="2"/>
        <v>328</v>
      </c>
      <c r="N25" s="1298">
        <v>3</v>
      </c>
      <c r="O25" s="1298">
        <v>23</v>
      </c>
      <c r="P25" s="1298">
        <v>1</v>
      </c>
      <c r="Q25" s="1298">
        <f t="shared" si="3"/>
        <v>27</v>
      </c>
      <c r="R25" s="1298">
        <v>252</v>
      </c>
      <c r="S25" s="1298">
        <v>79</v>
      </c>
      <c r="T25" s="1298">
        <v>54</v>
      </c>
      <c r="U25" s="1298">
        <f t="shared" si="4"/>
        <v>385</v>
      </c>
      <c r="V25" s="1298">
        <f t="shared" si="5"/>
        <v>745</v>
      </c>
      <c r="W25" s="1298">
        <f t="shared" si="6"/>
        <v>1322</v>
      </c>
      <c r="X25" s="1502" t="s">
        <v>455</v>
      </c>
      <c r="Y25" s="1502"/>
      <c r="AF25" s="379"/>
      <c r="AG25" s="379"/>
      <c r="AH25" s="379"/>
      <c r="AI25" s="379"/>
    </row>
    <row r="26" spans="1:35" ht="18" customHeight="1" x14ac:dyDescent="0.2">
      <c r="A26" s="1779" t="s">
        <v>165</v>
      </c>
      <c r="B26" s="1779"/>
      <c r="C26" s="1269">
        <v>130</v>
      </c>
      <c r="D26" s="1269">
        <v>0</v>
      </c>
      <c r="E26" s="1269">
        <f t="shared" si="0"/>
        <v>130</v>
      </c>
      <c r="F26" s="1269">
        <v>1</v>
      </c>
      <c r="G26" s="1269">
        <v>0</v>
      </c>
      <c r="H26" s="1269">
        <v>0</v>
      </c>
      <c r="I26" s="1269">
        <f t="shared" si="1"/>
        <v>1</v>
      </c>
      <c r="J26" s="1269">
        <v>0</v>
      </c>
      <c r="K26" s="1269">
        <v>0</v>
      </c>
      <c r="L26" s="1269">
        <v>0</v>
      </c>
      <c r="M26" s="1269">
        <f t="shared" si="2"/>
        <v>0</v>
      </c>
      <c r="N26" s="1269">
        <v>0</v>
      </c>
      <c r="O26" s="1269">
        <v>0</v>
      </c>
      <c r="P26" s="1269">
        <v>0</v>
      </c>
      <c r="Q26" s="1269">
        <f t="shared" si="3"/>
        <v>0</v>
      </c>
      <c r="R26" s="1269">
        <v>4</v>
      </c>
      <c r="S26" s="1269">
        <v>0</v>
      </c>
      <c r="T26" s="1269">
        <v>0</v>
      </c>
      <c r="U26" s="1269">
        <f t="shared" si="4"/>
        <v>4</v>
      </c>
      <c r="V26" s="1269">
        <f t="shared" si="5"/>
        <v>5</v>
      </c>
      <c r="W26" s="1269">
        <f t="shared" si="6"/>
        <v>135</v>
      </c>
      <c r="X26" s="1502" t="s">
        <v>456</v>
      </c>
      <c r="Y26" s="1502"/>
      <c r="AF26" s="378"/>
      <c r="AG26" s="379"/>
      <c r="AH26" s="379"/>
      <c r="AI26" s="379"/>
    </row>
    <row r="27" spans="1:35" ht="18" customHeight="1" x14ac:dyDescent="0.25">
      <c r="A27" s="1779" t="s">
        <v>166</v>
      </c>
      <c r="B27" s="1779"/>
      <c r="C27" s="1269">
        <v>36</v>
      </c>
      <c r="D27" s="1298">
        <v>0</v>
      </c>
      <c r="E27" s="1269">
        <f t="shared" si="0"/>
        <v>36</v>
      </c>
      <c r="F27" s="1298">
        <v>0</v>
      </c>
      <c r="G27" s="1269">
        <v>0</v>
      </c>
      <c r="H27" s="1298">
        <v>0</v>
      </c>
      <c r="I27" s="1269">
        <f t="shared" si="1"/>
        <v>0</v>
      </c>
      <c r="J27" s="1298">
        <v>0</v>
      </c>
      <c r="K27" s="1269">
        <v>0</v>
      </c>
      <c r="L27" s="1298">
        <v>0</v>
      </c>
      <c r="M27" s="1269">
        <f t="shared" si="2"/>
        <v>0</v>
      </c>
      <c r="N27" s="1298">
        <v>0</v>
      </c>
      <c r="O27" s="1269">
        <v>0</v>
      </c>
      <c r="P27" s="1298">
        <v>0</v>
      </c>
      <c r="Q27" s="1269">
        <f t="shared" si="3"/>
        <v>0</v>
      </c>
      <c r="R27" s="1298">
        <v>0</v>
      </c>
      <c r="S27" s="1269">
        <v>0</v>
      </c>
      <c r="T27" s="1298">
        <v>0</v>
      </c>
      <c r="U27" s="1269">
        <f t="shared" si="4"/>
        <v>0</v>
      </c>
      <c r="V27" s="1298">
        <f t="shared" si="5"/>
        <v>0</v>
      </c>
      <c r="W27" s="1269">
        <f t="shared" si="6"/>
        <v>36</v>
      </c>
      <c r="X27" s="1794" t="s">
        <v>457</v>
      </c>
      <c r="Y27" s="1794"/>
      <c r="AF27" s="431"/>
      <c r="AG27" s="379"/>
      <c r="AH27" s="379"/>
      <c r="AI27" s="379"/>
    </row>
    <row r="28" spans="1:35" ht="18" customHeight="1" x14ac:dyDescent="0.2">
      <c r="A28" s="1017" t="s">
        <v>896</v>
      </c>
      <c r="B28" s="1017"/>
      <c r="C28" s="1298">
        <v>99</v>
      </c>
      <c r="D28" s="1298">
        <v>1</v>
      </c>
      <c r="E28" s="1298">
        <f t="shared" si="0"/>
        <v>100</v>
      </c>
      <c r="F28" s="1298">
        <v>3</v>
      </c>
      <c r="G28" s="1298">
        <v>1</v>
      </c>
      <c r="H28" s="1298">
        <v>1</v>
      </c>
      <c r="I28" s="1298">
        <f t="shared" si="1"/>
        <v>5</v>
      </c>
      <c r="J28" s="1298">
        <v>0</v>
      </c>
      <c r="K28" s="1298">
        <v>0</v>
      </c>
      <c r="L28" s="1298">
        <v>0</v>
      </c>
      <c r="M28" s="1298">
        <f t="shared" si="2"/>
        <v>0</v>
      </c>
      <c r="N28" s="1298">
        <v>0</v>
      </c>
      <c r="O28" s="1298">
        <v>0</v>
      </c>
      <c r="P28" s="1298">
        <v>0</v>
      </c>
      <c r="Q28" s="1298">
        <f t="shared" si="3"/>
        <v>0</v>
      </c>
      <c r="R28" s="1298">
        <v>3</v>
      </c>
      <c r="S28" s="1298">
        <v>2</v>
      </c>
      <c r="T28" s="1298">
        <v>0</v>
      </c>
      <c r="U28" s="1298">
        <f t="shared" si="4"/>
        <v>5</v>
      </c>
      <c r="V28" s="1298">
        <f t="shared" si="5"/>
        <v>10</v>
      </c>
      <c r="W28" s="1298">
        <f t="shared" si="6"/>
        <v>110</v>
      </c>
      <c r="X28" s="1716" t="s">
        <v>897</v>
      </c>
      <c r="Y28" s="1716"/>
      <c r="AF28" s="764"/>
      <c r="AG28" s="379"/>
      <c r="AH28" s="379"/>
      <c r="AI28" s="379"/>
    </row>
    <row r="29" spans="1:35" ht="18" customHeight="1" thickBot="1" x14ac:dyDescent="0.3">
      <c r="A29" s="1779" t="s">
        <v>661</v>
      </c>
      <c r="B29" s="1779"/>
      <c r="C29" s="1269">
        <v>13</v>
      </c>
      <c r="D29" s="1269">
        <v>0</v>
      </c>
      <c r="E29" s="1269">
        <f t="shared" si="0"/>
        <v>13</v>
      </c>
      <c r="F29" s="1269">
        <v>0</v>
      </c>
      <c r="G29" s="1269">
        <v>0</v>
      </c>
      <c r="H29" s="1269">
        <v>0</v>
      </c>
      <c r="I29" s="1269">
        <f t="shared" si="1"/>
        <v>0</v>
      </c>
      <c r="J29" s="1269">
        <v>0</v>
      </c>
      <c r="K29" s="1269">
        <v>0</v>
      </c>
      <c r="L29" s="1269">
        <v>0</v>
      </c>
      <c r="M29" s="1269">
        <f t="shared" si="2"/>
        <v>0</v>
      </c>
      <c r="N29" s="1269">
        <v>0</v>
      </c>
      <c r="O29" s="1269">
        <v>0</v>
      </c>
      <c r="P29" s="1269">
        <v>0</v>
      </c>
      <c r="Q29" s="1269">
        <f t="shared" si="3"/>
        <v>0</v>
      </c>
      <c r="R29" s="1269">
        <v>0</v>
      </c>
      <c r="S29" s="1269">
        <v>0</v>
      </c>
      <c r="T29" s="1269">
        <v>0</v>
      </c>
      <c r="U29" s="1269">
        <f t="shared" si="4"/>
        <v>0</v>
      </c>
      <c r="V29" s="1269">
        <f t="shared" si="5"/>
        <v>0</v>
      </c>
      <c r="W29" s="1269">
        <f t="shared" si="6"/>
        <v>13</v>
      </c>
      <c r="X29" s="1782" t="s">
        <v>801</v>
      </c>
      <c r="Y29" s="1782"/>
      <c r="AF29" s="378"/>
      <c r="AG29" s="379"/>
      <c r="AH29" s="379"/>
      <c r="AI29" s="379"/>
    </row>
    <row r="30" spans="1:35" ht="18" customHeight="1" thickBot="1" x14ac:dyDescent="0.25">
      <c r="A30" s="1768" t="s">
        <v>747</v>
      </c>
      <c r="B30" s="1768"/>
      <c r="C30" s="1287">
        <f>SUM(C10:C29)</f>
        <v>1841</v>
      </c>
      <c r="D30" s="1287">
        <f t="shared" ref="D30:W30" si="7">SUM(D10:D29)</f>
        <v>7</v>
      </c>
      <c r="E30" s="1287">
        <f t="shared" si="7"/>
        <v>1848</v>
      </c>
      <c r="F30" s="1287">
        <f t="shared" si="7"/>
        <v>26</v>
      </c>
      <c r="G30" s="1287">
        <f t="shared" si="7"/>
        <v>1</v>
      </c>
      <c r="H30" s="1287">
        <f t="shared" si="7"/>
        <v>7</v>
      </c>
      <c r="I30" s="1287">
        <f t="shared" si="7"/>
        <v>34</v>
      </c>
      <c r="J30" s="1287">
        <f t="shared" si="7"/>
        <v>205</v>
      </c>
      <c r="K30" s="1287">
        <f t="shared" si="7"/>
        <v>134</v>
      </c>
      <c r="L30" s="1287">
        <f t="shared" si="7"/>
        <v>70</v>
      </c>
      <c r="M30" s="1287">
        <f t="shared" si="7"/>
        <v>409</v>
      </c>
      <c r="N30" s="1287">
        <f t="shared" si="7"/>
        <v>44</v>
      </c>
      <c r="O30" s="1287">
        <f t="shared" si="7"/>
        <v>30</v>
      </c>
      <c r="P30" s="1287">
        <f t="shared" si="7"/>
        <v>1</v>
      </c>
      <c r="Q30" s="1287">
        <f t="shared" si="7"/>
        <v>75</v>
      </c>
      <c r="R30" s="1287">
        <f t="shared" si="7"/>
        <v>274</v>
      </c>
      <c r="S30" s="1287">
        <f t="shared" si="7"/>
        <v>153</v>
      </c>
      <c r="T30" s="1287">
        <f t="shared" si="7"/>
        <v>69</v>
      </c>
      <c r="U30" s="1287">
        <f t="shared" si="7"/>
        <v>496</v>
      </c>
      <c r="V30" s="1287">
        <f t="shared" si="7"/>
        <v>1014</v>
      </c>
      <c r="W30" s="1287">
        <f t="shared" si="7"/>
        <v>2862</v>
      </c>
      <c r="X30" s="1784" t="s">
        <v>521</v>
      </c>
      <c r="Y30" s="1784"/>
      <c r="AF30" s="339"/>
      <c r="AG30" s="339"/>
      <c r="AH30" s="339"/>
      <c r="AI30" s="339"/>
    </row>
    <row r="31" spans="1:35" ht="18" customHeight="1" thickBot="1" x14ac:dyDescent="0.25">
      <c r="A31" s="1565" t="s">
        <v>755</v>
      </c>
      <c r="B31" s="1565"/>
      <c r="C31" s="776"/>
      <c r="D31" s="776"/>
      <c r="E31" s="776"/>
      <c r="F31" s="776"/>
      <c r="G31" s="776"/>
      <c r="H31" s="776"/>
      <c r="I31" s="776"/>
      <c r="J31" s="776"/>
      <c r="K31" s="776"/>
      <c r="L31" s="776"/>
      <c r="M31" s="776"/>
      <c r="N31" s="776"/>
      <c r="O31" s="776"/>
      <c r="P31" s="776"/>
      <c r="Q31" s="776"/>
      <c r="R31" s="776"/>
      <c r="S31" s="776"/>
      <c r="T31" s="776"/>
      <c r="U31" s="776"/>
      <c r="V31" s="776"/>
      <c r="W31" s="776"/>
      <c r="X31" s="1691" t="s">
        <v>766</v>
      </c>
      <c r="Y31" s="1691"/>
      <c r="AF31" s="378"/>
      <c r="AG31" s="378"/>
      <c r="AH31" s="378"/>
      <c r="AI31" s="378"/>
    </row>
    <row r="32" spans="1:35" ht="18" customHeight="1" x14ac:dyDescent="0.2">
      <c r="A32" s="1704" t="s">
        <v>72</v>
      </c>
      <c r="B32" s="1704"/>
      <c r="C32" s="1278">
        <v>96</v>
      </c>
      <c r="D32" s="1278">
        <v>0</v>
      </c>
      <c r="E32" s="1278">
        <f>SUM(C32:D32)</f>
        <v>96</v>
      </c>
      <c r="F32" s="1278">
        <v>23</v>
      </c>
      <c r="G32" s="1278">
        <v>64</v>
      </c>
      <c r="H32" s="1278">
        <v>152</v>
      </c>
      <c r="I32" s="1278">
        <f>SUM(F32:H32)</f>
        <v>239</v>
      </c>
      <c r="J32" s="1278">
        <v>0</v>
      </c>
      <c r="K32" s="1278">
        <v>280</v>
      </c>
      <c r="L32" s="1278">
        <v>0</v>
      </c>
      <c r="M32" s="1278">
        <f>SUM(J32:L32)</f>
        <v>280</v>
      </c>
      <c r="N32" s="1278">
        <v>7</v>
      </c>
      <c r="O32" s="1278">
        <v>1</v>
      </c>
      <c r="P32" s="1278">
        <v>167</v>
      </c>
      <c r="Q32" s="1278">
        <f>SUM(N32:P32)</f>
        <v>175</v>
      </c>
      <c r="R32" s="1278">
        <v>4</v>
      </c>
      <c r="S32" s="1278">
        <v>37</v>
      </c>
      <c r="T32" s="1278">
        <v>56</v>
      </c>
      <c r="U32" s="1278">
        <f>SUM(R32:T32)</f>
        <v>97</v>
      </c>
      <c r="V32" s="1278">
        <f>U32+Q32+M32+I32</f>
        <v>791</v>
      </c>
      <c r="W32" s="1278">
        <f t="shared" ref="W32:W43" si="8">V32+E32</f>
        <v>887</v>
      </c>
      <c r="X32" s="1604" t="s">
        <v>424</v>
      </c>
      <c r="Y32" s="1604"/>
      <c r="AF32" s="378"/>
      <c r="AG32" s="378"/>
      <c r="AH32" s="378"/>
      <c r="AI32" s="378"/>
    </row>
    <row r="33" spans="1:35" ht="18" customHeight="1" x14ac:dyDescent="0.2">
      <c r="A33" s="1011" t="s">
        <v>141</v>
      </c>
      <c r="B33" s="1011"/>
      <c r="C33" s="1291">
        <v>441</v>
      </c>
      <c r="D33" s="1291">
        <v>37</v>
      </c>
      <c r="E33" s="1291">
        <f t="shared" ref="E33:E40" si="9">SUM(C33:D33)</f>
        <v>478</v>
      </c>
      <c r="F33" s="1291">
        <v>1217</v>
      </c>
      <c r="G33" s="1291">
        <v>0</v>
      </c>
      <c r="H33" s="1291">
        <v>0</v>
      </c>
      <c r="I33" s="1291">
        <f t="shared" ref="I33:I40" si="10">SUM(F33:H33)</f>
        <v>1217</v>
      </c>
      <c r="J33" s="1291">
        <v>37</v>
      </c>
      <c r="K33" s="1291">
        <v>70</v>
      </c>
      <c r="L33" s="1291">
        <v>1</v>
      </c>
      <c r="M33" s="1291">
        <f t="shared" ref="M33:M40" si="11">SUM(J33:L33)</f>
        <v>108</v>
      </c>
      <c r="N33" s="1291">
        <v>7</v>
      </c>
      <c r="O33" s="1291">
        <v>0</v>
      </c>
      <c r="P33" s="1291">
        <v>1</v>
      </c>
      <c r="Q33" s="1291">
        <f t="shared" ref="Q33:Q40" si="12">SUM(N33:P33)</f>
        <v>8</v>
      </c>
      <c r="R33" s="1291">
        <v>81</v>
      </c>
      <c r="S33" s="1291">
        <v>0</v>
      </c>
      <c r="T33" s="1291">
        <v>15</v>
      </c>
      <c r="U33" s="1291">
        <f t="shared" ref="U33:U40" si="13">SUM(R33:T33)</f>
        <v>96</v>
      </c>
      <c r="V33" s="1291">
        <f t="shared" ref="V33:V43" si="14">U33+Q33+M33+I33</f>
        <v>1429</v>
      </c>
      <c r="W33" s="1291">
        <f t="shared" si="8"/>
        <v>1907</v>
      </c>
      <c r="X33" s="1713" t="s">
        <v>426</v>
      </c>
      <c r="Y33" s="1713"/>
      <c r="AF33" s="378"/>
      <c r="AG33" s="378"/>
      <c r="AH33" s="378"/>
      <c r="AI33" s="378"/>
    </row>
    <row r="34" spans="1:35" ht="18" customHeight="1" x14ac:dyDescent="0.2">
      <c r="A34" s="1011" t="s">
        <v>331</v>
      </c>
      <c r="B34" s="1011"/>
      <c r="C34" s="1282">
        <v>471</v>
      </c>
      <c r="D34" s="1282">
        <v>1</v>
      </c>
      <c r="E34" s="1282">
        <f t="shared" si="9"/>
        <v>472</v>
      </c>
      <c r="F34" s="1282">
        <v>29</v>
      </c>
      <c r="G34" s="1282">
        <v>0</v>
      </c>
      <c r="H34" s="1282">
        <v>0</v>
      </c>
      <c r="I34" s="1282">
        <f t="shared" si="10"/>
        <v>29</v>
      </c>
      <c r="J34" s="1282">
        <v>29</v>
      </c>
      <c r="K34" s="1282">
        <v>44</v>
      </c>
      <c r="L34" s="1282">
        <v>267</v>
      </c>
      <c r="M34" s="1282">
        <f t="shared" si="11"/>
        <v>340</v>
      </c>
      <c r="N34" s="1282">
        <v>1</v>
      </c>
      <c r="O34" s="1282">
        <v>2</v>
      </c>
      <c r="P34" s="1282">
        <v>3</v>
      </c>
      <c r="Q34" s="1282">
        <f t="shared" si="12"/>
        <v>6</v>
      </c>
      <c r="R34" s="1282">
        <v>17</v>
      </c>
      <c r="S34" s="1282">
        <v>134</v>
      </c>
      <c r="T34" s="1282">
        <v>17</v>
      </c>
      <c r="U34" s="1282">
        <f t="shared" si="13"/>
        <v>168</v>
      </c>
      <c r="V34" s="1282">
        <f t="shared" si="14"/>
        <v>543</v>
      </c>
      <c r="W34" s="1282">
        <f t="shared" si="8"/>
        <v>1015</v>
      </c>
      <c r="X34" s="1713" t="s">
        <v>428</v>
      </c>
      <c r="Y34" s="1713"/>
      <c r="AF34" s="431"/>
      <c r="AG34" s="431"/>
      <c r="AH34" s="431"/>
      <c r="AI34" s="431"/>
    </row>
    <row r="35" spans="1:35" ht="18" customHeight="1" x14ac:dyDescent="0.2">
      <c r="A35" s="1011" t="s">
        <v>662</v>
      </c>
      <c r="B35" s="1011"/>
      <c r="C35" s="1282">
        <v>175</v>
      </c>
      <c r="D35" s="1282">
        <v>1</v>
      </c>
      <c r="E35" s="1282">
        <f t="shared" si="9"/>
        <v>176</v>
      </c>
      <c r="F35" s="1282">
        <v>0</v>
      </c>
      <c r="G35" s="1282">
        <v>0</v>
      </c>
      <c r="H35" s="1282">
        <v>0</v>
      </c>
      <c r="I35" s="1282">
        <f t="shared" si="10"/>
        <v>0</v>
      </c>
      <c r="J35" s="1282">
        <v>11</v>
      </c>
      <c r="K35" s="1282">
        <v>0</v>
      </c>
      <c r="L35" s="1282">
        <v>0</v>
      </c>
      <c r="M35" s="1282">
        <f t="shared" si="11"/>
        <v>11</v>
      </c>
      <c r="N35" s="1282">
        <v>0</v>
      </c>
      <c r="O35" s="1282">
        <v>1</v>
      </c>
      <c r="P35" s="1282">
        <v>0</v>
      </c>
      <c r="Q35" s="1282">
        <f t="shared" si="12"/>
        <v>1</v>
      </c>
      <c r="R35" s="1282">
        <v>0</v>
      </c>
      <c r="S35" s="1282">
        <v>0</v>
      </c>
      <c r="T35" s="1282">
        <v>0</v>
      </c>
      <c r="U35" s="1282">
        <f t="shared" si="13"/>
        <v>0</v>
      </c>
      <c r="V35" s="1282">
        <f t="shared" si="14"/>
        <v>12</v>
      </c>
      <c r="W35" s="1282">
        <f t="shared" si="8"/>
        <v>188</v>
      </c>
      <c r="X35" s="1711" t="s">
        <v>429</v>
      </c>
      <c r="Y35" s="1711"/>
      <c r="AF35" s="431"/>
      <c r="AG35" s="431"/>
      <c r="AH35" s="431"/>
      <c r="AI35" s="431"/>
    </row>
    <row r="36" spans="1:35" ht="18" customHeight="1" x14ac:dyDescent="0.2">
      <c r="A36" s="1011" t="s">
        <v>321</v>
      </c>
      <c r="B36" s="1011"/>
      <c r="C36" s="1291">
        <v>151</v>
      </c>
      <c r="D36" s="1291">
        <v>0</v>
      </c>
      <c r="E36" s="1291">
        <f t="shared" si="9"/>
        <v>151</v>
      </c>
      <c r="F36" s="1291">
        <v>20</v>
      </c>
      <c r="G36" s="1291">
        <v>0</v>
      </c>
      <c r="H36" s="1291">
        <v>0</v>
      </c>
      <c r="I36" s="1291">
        <f t="shared" si="10"/>
        <v>20</v>
      </c>
      <c r="J36" s="1291">
        <v>106</v>
      </c>
      <c r="K36" s="1291">
        <v>17</v>
      </c>
      <c r="L36" s="1291">
        <v>7</v>
      </c>
      <c r="M36" s="1291">
        <f t="shared" si="11"/>
        <v>130</v>
      </c>
      <c r="N36" s="1291">
        <v>0</v>
      </c>
      <c r="O36" s="1291">
        <v>2</v>
      </c>
      <c r="P36" s="1291">
        <v>7</v>
      </c>
      <c r="Q36" s="1291">
        <f t="shared" si="12"/>
        <v>9</v>
      </c>
      <c r="R36" s="1291">
        <v>15</v>
      </c>
      <c r="S36" s="1291">
        <v>39</v>
      </c>
      <c r="T36" s="1291">
        <v>3</v>
      </c>
      <c r="U36" s="1291">
        <f t="shared" si="13"/>
        <v>57</v>
      </c>
      <c r="V36" s="1291">
        <f t="shared" si="14"/>
        <v>216</v>
      </c>
      <c r="W36" s="1291">
        <f t="shared" si="8"/>
        <v>367</v>
      </c>
      <c r="X36" s="1713" t="s">
        <v>461</v>
      </c>
      <c r="Y36" s="1713"/>
      <c r="AF36" s="378"/>
      <c r="AG36" s="378"/>
      <c r="AH36" s="378"/>
      <c r="AI36" s="378"/>
    </row>
    <row r="37" spans="1:35" ht="18" customHeight="1" x14ac:dyDescent="0.2">
      <c r="A37" s="1011" t="s">
        <v>304</v>
      </c>
      <c r="B37" s="1011"/>
      <c r="C37" s="1278">
        <v>1726</v>
      </c>
      <c r="D37" s="1278">
        <v>2</v>
      </c>
      <c r="E37" s="1278">
        <f t="shared" si="9"/>
        <v>1728</v>
      </c>
      <c r="F37" s="1278">
        <v>321</v>
      </c>
      <c r="G37" s="1278">
        <v>0</v>
      </c>
      <c r="H37" s="1278">
        <v>0</v>
      </c>
      <c r="I37" s="1278">
        <f t="shared" si="10"/>
        <v>321</v>
      </c>
      <c r="J37" s="1278">
        <v>23</v>
      </c>
      <c r="K37" s="1278">
        <v>104</v>
      </c>
      <c r="L37" s="1278">
        <v>14</v>
      </c>
      <c r="M37" s="1278">
        <f t="shared" si="11"/>
        <v>141</v>
      </c>
      <c r="N37" s="1278">
        <v>112</v>
      </c>
      <c r="O37" s="1278">
        <v>116</v>
      </c>
      <c r="P37" s="1278">
        <v>3</v>
      </c>
      <c r="Q37" s="1278">
        <f t="shared" si="12"/>
        <v>231</v>
      </c>
      <c r="R37" s="1278">
        <v>132</v>
      </c>
      <c r="S37" s="1278">
        <v>107</v>
      </c>
      <c r="T37" s="1278">
        <v>261</v>
      </c>
      <c r="U37" s="1278">
        <f t="shared" si="13"/>
        <v>500</v>
      </c>
      <c r="V37" s="1278">
        <f t="shared" si="14"/>
        <v>1193</v>
      </c>
      <c r="W37" s="1278">
        <f t="shared" si="8"/>
        <v>2921</v>
      </c>
      <c r="X37" s="1713" t="s">
        <v>431</v>
      </c>
      <c r="Y37" s="1713"/>
      <c r="AF37" s="378"/>
      <c r="AG37" s="378"/>
      <c r="AH37" s="378"/>
      <c r="AI37" s="378"/>
    </row>
    <row r="38" spans="1:35" ht="18" customHeight="1" x14ac:dyDescent="0.2">
      <c r="A38" s="1011" t="s">
        <v>27</v>
      </c>
      <c r="B38" s="1011"/>
      <c r="C38" s="1291">
        <v>808</v>
      </c>
      <c r="D38" s="1291">
        <v>7</v>
      </c>
      <c r="E38" s="1291">
        <f t="shared" si="9"/>
        <v>815</v>
      </c>
      <c r="F38" s="1291">
        <v>82</v>
      </c>
      <c r="G38" s="1291">
        <v>35</v>
      </c>
      <c r="H38" s="1291">
        <v>10</v>
      </c>
      <c r="I38" s="1291">
        <f t="shared" si="10"/>
        <v>127</v>
      </c>
      <c r="J38" s="1291">
        <v>44</v>
      </c>
      <c r="K38" s="1291">
        <v>21</v>
      </c>
      <c r="L38" s="1291">
        <v>19</v>
      </c>
      <c r="M38" s="1291">
        <f t="shared" si="11"/>
        <v>84</v>
      </c>
      <c r="N38" s="1291">
        <v>8</v>
      </c>
      <c r="O38" s="1291">
        <v>2</v>
      </c>
      <c r="P38" s="1291">
        <v>2</v>
      </c>
      <c r="Q38" s="1291">
        <f t="shared" si="12"/>
        <v>12</v>
      </c>
      <c r="R38" s="1291">
        <v>65</v>
      </c>
      <c r="S38" s="1291">
        <v>28</v>
      </c>
      <c r="T38" s="1291">
        <v>11</v>
      </c>
      <c r="U38" s="1291">
        <f t="shared" si="13"/>
        <v>104</v>
      </c>
      <c r="V38" s="1291">
        <f t="shared" si="14"/>
        <v>327</v>
      </c>
      <c r="W38" s="1291">
        <f t="shared" si="8"/>
        <v>1142</v>
      </c>
      <c r="X38" s="1711" t="s">
        <v>487</v>
      </c>
      <c r="Y38" s="1711"/>
      <c r="AF38" s="378"/>
      <c r="AG38" s="378"/>
      <c r="AH38" s="378"/>
      <c r="AI38" s="378"/>
    </row>
    <row r="39" spans="1:35" ht="18" customHeight="1" x14ac:dyDescent="0.2">
      <c r="A39" s="1011" t="s">
        <v>308</v>
      </c>
      <c r="B39" s="1011"/>
      <c r="C39" s="1282">
        <v>1355</v>
      </c>
      <c r="D39" s="1282">
        <v>20</v>
      </c>
      <c r="E39" s="1282">
        <f t="shared" si="9"/>
        <v>1375</v>
      </c>
      <c r="F39" s="1282">
        <v>100</v>
      </c>
      <c r="G39" s="1282">
        <v>0</v>
      </c>
      <c r="H39" s="1282">
        <v>0</v>
      </c>
      <c r="I39" s="1282">
        <f t="shared" si="10"/>
        <v>100</v>
      </c>
      <c r="J39" s="1282">
        <v>9</v>
      </c>
      <c r="K39" s="1282">
        <v>3</v>
      </c>
      <c r="L39" s="1282">
        <v>0</v>
      </c>
      <c r="M39" s="1282">
        <f t="shared" si="11"/>
        <v>12</v>
      </c>
      <c r="N39" s="1282">
        <v>7</v>
      </c>
      <c r="O39" s="1282">
        <v>4</v>
      </c>
      <c r="P39" s="1282">
        <v>5</v>
      </c>
      <c r="Q39" s="1282">
        <f t="shared" si="12"/>
        <v>16</v>
      </c>
      <c r="R39" s="1282">
        <v>7</v>
      </c>
      <c r="S39" s="1282">
        <v>17</v>
      </c>
      <c r="T39" s="1282">
        <v>9</v>
      </c>
      <c r="U39" s="1282">
        <f t="shared" si="13"/>
        <v>33</v>
      </c>
      <c r="V39" s="1282">
        <f t="shared" si="14"/>
        <v>161</v>
      </c>
      <c r="W39" s="1282">
        <f t="shared" si="8"/>
        <v>1536</v>
      </c>
      <c r="X39" s="1713" t="s">
        <v>435</v>
      </c>
      <c r="Y39" s="1713"/>
      <c r="AF39" s="378"/>
      <c r="AG39" s="378"/>
      <c r="AH39" s="378"/>
      <c r="AI39" s="378"/>
    </row>
    <row r="40" spans="1:35" ht="18" customHeight="1" thickBot="1" x14ac:dyDescent="0.25">
      <c r="A40" s="1011" t="s">
        <v>44</v>
      </c>
      <c r="B40" s="1011"/>
      <c r="C40" s="1282">
        <v>527</v>
      </c>
      <c r="D40" s="1282">
        <v>315</v>
      </c>
      <c r="E40" s="1282">
        <f t="shared" si="9"/>
        <v>842</v>
      </c>
      <c r="F40" s="1282">
        <v>33</v>
      </c>
      <c r="G40" s="1282">
        <v>0</v>
      </c>
      <c r="H40" s="1282">
        <v>0</v>
      </c>
      <c r="I40" s="1282">
        <f t="shared" si="10"/>
        <v>33</v>
      </c>
      <c r="J40" s="1282">
        <v>0</v>
      </c>
      <c r="K40" s="1282">
        <v>0</v>
      </c>
      <c r="L40" s="1282">
        <v>0</v>
      </c>
      <c r="M40" s="1282">
        <f t="shared" si="11"/>
        <v>0</v>
      </c>
      <c r="N40" s="1282">
        <v>0</v>
      </c>
      <c r="O40" s="1282">
        <v>0</v>
      </c>
      <c r="P40" s="1282">
        <v>0</v>
      </c>
      <c r="Q40" s="1282">
        <f t="shared" si="12"/>
        <v>0</v>
      </c>
      <c r="R40" s="1282">
        <v>37</v>
      </c>
      <c r="S40" s="1282">
        <v>0</v>
      </c>
      <c r="T40" s="1282">
        <v>1</v>
      </c>
      <c r="U40" s="1282">
        <f t="shared" si="13"/>
        <v>38</v>
      </c>
      <c r="V40" s="1282">
        <f t="shared" si="14"/>
        <v>71</v>
      </c>
      <c r="W40" s="1282">
        <f t="shared" si="8"/>
        <v>913</v>
      </c>
      <c r="X40" s="1709" t="s">
        <v>561</v>
      </c>
      <c r="Y40" s="1709"/>
      <c r="AF40" s="382"/>
      <c r="AG40" s="382"/>
      <c r="AH40" s="382"/>
      <c r="AI40" s="382"/>
    </row>
    <row r="41" spans="1:35" ht="18" customHeight="1" thickBot="1" x14ac:dyDescent="0.25">
      <c r="A41" s="1565" t="s">
        <v>748</v>
      </c>
      <c r="B41" s="1565"/>
      <c r="C41" s="776"/>
      <c r="D41" s="776"/>
      <c r="E41" s="776"/>
      <c r="F41" s="776"/>
      <c r="G41" s="776"/>
      <c r="H41" s="776"/>
      <c r="I41" s="776"/>
      <c r="J41" s="776"/>
      <c r="K41" s="776"/>
      <c r="L41" s="776"/>
      <c r="M41" s="776"/>
      <c r="N41" s="776"/>
      <c r="O41" s="776"/>
      <c r="P41" s="776"/>
      <c r="Q41" s="776"/>
      <c r="R41" s="776"/>
      <c r="S41" s="776"/>
      <c r="T41" s="776"/>
      <c r="U41" s="776"/>
      <c r="V41" s="776"/>
      <c r="W41" s="776"/>
      <c r="X41" s="1691" t="s">
        <v>459</v>
      </c>
      <c r="Y41" s="1691"/>
      <c r="AF41" s="378"/>
      <c r="AG41" s="378"/>
      <c r="AH41" s="378"/>
      <c r="AI41" s="378"/>
    </row>
    <row r="42" spans="1:35" ht="18" customHeight="1" x14ac:dyDescent="0.2">
      <c r="A42" s="1704" t="s">
        <v>32</v>
      </c>
      <c r="B42" s="1704"/>
      <c r="C42" s="1278">
        <v>5</v>
      </c>
      <c r="D42" s="1278">
        <v>0</v>
      </c>
      <c r="E42" s="1278">
        <f>SUM(C42:D42)</f>
        <v>5</v>
      </c>
      <c r="F42" s="1278">
        <v>0</v>
      </c>
      <c r="G42" s="1278">
        <v>0</v>
      </c>
      <c r="H42" s="1278">
        <v>0</v>
      </c>
      <c r="I42" s="1278">
        <v>0</v>
      </c>
      <c r="J42" s="1278">
        <v>0</v>
      </c>
      <c r="K42" s="1278">
        <v>0</v>
      </c>
      <c r="L42" s="1278">
        <v>0</v>
      </c>
      <c r="M42" s="1278">
        <v>0</v>
      </c>
      <c r="N42" s="1278">
        <v>0</v>
      </c>
      <c r="O42" s="1278">
        <v>0</v>
      </c>
      <c r="P42" s="1278">
        <v>107</v>
      </c>
      <c r="Q42" s="1278">
        <v>107</v>
      </c>
      <c r="R42" s="1278">
        <v>0</v>
      </c>
      <c r="S42" s="1278">
        <v>0</v>
      </c>
      <c r="T42" s="1278">
        <v>8</v>
      </c>
      <c r="U42" s="1278">
        <v>8</v>
      </c>
      <c r="V42" s="1278">
        <f t="shared" si="14"/>
        <v>115</v>
      </c>
      <c r="W42" s="1278">
        <f t="shared" si="8"/>
        <v>120</v>
      </c>
      <c r="X42" s="1710" t="s">
        <v>426</v>
      </c>
      <c r="Y42" s="1710"/>
      <c r="AF42" s="318"/>
      <c r="AG42" s="318"/>
      <c r="AH42" s="318"/>
      <c r="AI42" s="318"/>
    </row>
    <row r="43" spans="1:35" ht="18" customHeight="1" thickBot="1" x14ac:dyDescent="0.25">
      <c r="A43" s="1705" t="s">
        <v>27</v>
      </c>
      <c r="B43" s="1705"/>
      <c r="C43" s="1292">
        <v>2</v>
      </c>
      <c r="D43" s="1292">
        <v>0</v>
      </c>
      <c r="E43" s="1292">
        <f>SUM(C43:D43)</f>
        <v>2</v>
      </c>
      <c r="F43" s="1292">
        <v>0</v>
      </c>
      <c r="G43" s="1292">
        <v>0</v>
      </c>
      <c r="H43" s="1292">
        <v>0</v>
      </c>
      <c r="I43" s="1292">
        <v>0</v>
      </c>
      <c r="J43" s="1292">
        <v>0</v>
      </c>
      <c r="K43" s="1292">
        <v>0</v>
      </c>
      <c r="L43" s="1292">
        <v>0</v>
      </c>
      <c r="M43" s="1292">
        <v>0</v>
      </c>
      <c r="N43" s="1292">
        <v>0</v>
      </c>
      <c r="O43" s="1292">
        <v>0</v>
      </c>
      <c r="P43" s="1292">
        <v>0</v>
      </c>
      <c r="Q43" s="1292">
        <v>0</v>
      </c>
      <c r="R43" s="1292">
        <v>0</v>
      </c>
      <c r="S43" s="1292">
        <v>0</v>
      </c>
      <c r="T43" s="1292">
        <v>0</v>
      </c>
      <c r="U43" s="1292">
        <v>0</v>
      </c>
      <c r="V43" s="1292">
        <f t="shared" si="14"/>
        <v>0</v>
      </c>
      <c r="W43" s="1292">
        <f t="shared" si="8"/>
        <v>2</v>
      </c>
      <c r="X43" s="1711" t="s">
        <v>487</v>
      </c>
      <c r="Y43" s="1711"/>
      <c r="AF43" s="383"/>
      <c r="AG43" s="383"/>
      <c r="AH43" s="383"/>
      <c r="AI43" s="383"/>
    </row>
    <row r="44" spans="1:35" ht="18" customHeight="1" thickBot="1" x14ac:dyDescent="0.25">
      <c r="A44" s="1768" t="s">
        <v>362</v>
      </c>
      <c r="B44" s="1768"/>
      <c r="C44" s="1287">
        <f>SUM(C32:C43)</f>
        <v>5757</v>
      </c>
      <c r="D44" s="1287">
        <f t="shared" ref="D44:W44" si="15">SUM(D32:D43)</f>
        <v>383</v>
      </c>
      <c r="E44" s="1287">
        <f t="shared" si="15"/>
        <v>6140</v>
      </c>
      <c r="F44" s="1287">
        <f t="shared" si="15"/>
        <v>1825</v>
      </c>
      <c r="G44" s="1287">
        <f t="shared" si="15"/>
        <v>99</v>
      </c>
      <c r="H44" s="1287">
        <f t="shared" si="15"/>
        <v>162</v>
      </c>
      <c r="I44" s="1287">
        <f t="shared" si="15"/>
        <v>2086</v>
      </c>
      <c r="J44" s="1287">
        <f t="shared" si="15"/>
        <v>259</v>
      </c>
      <c r="K44" s="1287">
        <f t="shared" si="15"/>
        <v>539</v>
      </c>
      <c r="L44" s="1287">
        <f t="shared" si="15"/>
        <v>308</v>
      </c>
      <c r="M44" s="1287">
        <f t="shared" si="15"/>
        <v>1106</v>
      </c>
      <c r="N44" s="1287">
        <f t="shared" si="15"/>
        <v>142</v>
      </c>
      <c r="O44" s="1287">
        <f t="shared" si="15"/>
        <v>128</v>
      </c>
      <c r="P44" s="1287">
        <f t="shared" si="15"/>
        <v>295</v>
      </c>
      <c r="Q44" s="1287">
        <f t="shared" si="15"/>
        <v>565</v>
      </c>
      <c r="R44" s="1287">
        <f t="shared" si="15"/>
        <v>358</v>
      </c>
      <c r="S44" s="1287">
        <f t="shared" si="15"/>
        <v>362</v>
      </c>
      <c r="T44" s="1287">
        <f t="shared" si="15"/>
        <v>381</v>
      </c>
      <c r="U44" s="1287">
        <f t="shared" si="15"/>
        <v>1101</v>
      </c>
      <c r="V44" s="1287">
        <f t="shared" si="15"/>
        <v>4858</v>
      </c>
      <c r="W44" s="1287">
        <f t="shared" si="15"/>
        <v>10998</v>
      </c>
      <c r="X44" s="1783" t="s">
        <v>564</v>
      </c>
      <c r="Y44" s="1783"/>
    </row>
    <row r="45" spans="1:35" ht="18" customHeight="1" thickBot="1" x14ac:dyDescent="0.25">
      <c r="A45" s="1781" t="s">
        <v>616</v>
      </c>
      <c r="B45" s="1781"/>
      <c r="C45" s="1288">
        <f>C44+C30+'9'!B35</f>
        <v>37746</v>
      </c>
      <c r="D45" s="1288">
        <f>D44+D30+'9'!C35</f>
        <v>644</v>
      </c>
      <c r="E45" s="1288">
        <f>E44+E30+'9'!D35</f>
        <v>38390</v>
      </c>
      <c r="F45" s="1288">
        <f>F44+F30+'9'!E35</f>
        <v>3085</v>
      </c>
      <c r="G45" s="1288">
        <f>G44+G30+'9'!F35</f>
        <v>186</v>
      </c>
      <c r="H45" s="1288">
        <f>H44+H30+'9'!G35</f>
        <v>204</v>
      </c>
      <c r="I45" s="1288">
        <f>I44+I30+'9'!H35</f>
        <v>3475</v>
      </c>
      <c r="J45" s="1288">
        <f>J44+J30+'9'!I35</f>
        <v>614</v>
      </c>
      <c r="K45" s="1288">
        <f>K44+K30+'9'!J35</f>
        <v>1090</v>
      </c>
      <c r="L45" s="1288">
        <f>L44+L30+'9'!K35</f>
        <v>392</v>
      </c>
      <c r="M45" s="1288">
        <f>M44+M30+'9'!L35</f>
        <v>2096</v>
      </c>
      <c r="N45" s="1288">
        <f>N44+N30+'9'!M35</f>
        <v>410</v>
      </c>
      <c r="O45" s="1288">
        <f>O44+O30+'9'!N35</f>
        <v>456</v>
      </c>
      <c r="P45" s="1288">
        <f>P44+P30+'9'!O35</f>
        <v>586</v>
      </c>
      <c r="Q45" s="1288">
        <f>Q44+Q30+'9'!P35</f>
        <v>1452</v>
      </c>
      <c r="R45" s="1288">
        <f>R44+R30+'9'!Q35</f>
        <v>1796</v>
      </c>
      <c r="S45" s="1288">
        <f>S44+S30+'9'!R35</f>
        <v>1523</v>
      </c>
      <c r="T45" s="1288">
        <f>T44+T30+'9'!S35</f>
        <v>558</v>
      </c>
      <c r="U45" s="1288">
        <f>U44+U30+'9'!T35</f>
        <v>3877</v>
      </c>
      <c r="V45" s="1288">
        <f>V44+V30+'9'!U35</f>
        <v>10900</v>
      </c>
      <c r="W45" s="1288">
        <f>W44+W30+'9'!V35</f>
        <v>49290</v>
      </c>
      <c r="X45" s="1783" t="s">
        <v>395</v>
      </c>
      <c r="Y45" s="1783"/>
    </row>
    <row r="46" spans="1:35" ht="18" customHeight="1" x14ac:dyDescent="0.3">
      <c r="A46" s="1778" t="s">
        <v>617</v>
      </c>
      <c r="B46" s="1778"/>
      <c r="C46" s="1778"/>
      <c r="D46" s="1778"/>
      <c r="F46" s="180"/>
      <c r="N46" s="398"/>
      <c r="O46" s="398"/>
      <c r="P46" s="398"/>
      <c r="Q46" s="398"/>
      <c r="T46" s="1780" t="s">
        <v>463</v>
      </c>
      <c r="U46" s="1780"/>
      <c r="V46" s="1780"/>
      <c r="W46" s="1780"/>
      <c r="X46" s="1780"/>
      <c r="Y46" s="1780"/>
    </row>
    <row r="48" spans="1:35" ht="15" customHeight="1" x14ac:dyDescent="0.2">
      <c r="A48" s="826"/>
    </row>
    <row r="49" spans="1:23" ht="14.25" customHeight="1" x14ac:dyDescent="0.2">
      <c r="A49" s="826"/>
    </row>
    <row r="50" spans="1:23" ht="14.25" customHeight="1" thickBot="1" x14ac:dyDescent="0.25">
      <c r="A50" s="827"/>
    </row>
    <row r="51" spans="1:23" ht="15" thickTop="1" x14ac:dyDescent="0.2">
      <c r="A51" s="1763" t="s">
        <v>913</v>
      </c>
    </row>
    <row r="52" spans="1:23" x14ac:dyDescent="0.2">
      <c r="A52" s="1765"/>
    </row>
    <row r="53" spans="1:23" x14ac:dyDescent="0.2">
      <c r="A53" s="1765"/>
    </row>
    <row r="54" spans="1:23" x14ac:dyDescent="0.2">
      <c r="A54" s="1765"/>
    </row>
    <row r="55" spans="1:23" x14ac:dyDescent="0.2">
      <c r="A55" s="1765"/>
    </row>
    <row r="56" spans="1:23" x14ac:dyDescent="0.2">
      <c r="A56" s="1765"/>
    </row>
    <row r="57" spans="1:23" x14ac:dyDescent="0.2">
      <c r="A57" s="1765"/>
    </row>
    <row r="58" spans="1:23" x14ac:dyDescent="0.2">
      <c r="A58" s="1765"/>
    </row>
    <row r="59" spans="1:23" ht="15" thickBot="1" x14ac:dyDescent="0.25">
      <c r="A59" s="1764"/>
    </row>
    <row r="60" spans="1:23" ht="15" thickTop="1" x14ac:dyDescent="0.2">
      <c r="A60" s="824" t="s">
        <v>915</v>
      </c>
      <c r="R60" s="824"/>
      <c r="S60" s="824"/>
      <c r="T60" s="824"/>
      <c r="U60" s="824"/>
      <c r="V60" s="824"/>
      <c r="W60" s="823"/>
    </row>
    <row r="63" spans="1:23" ht="15" thickBot="1" x14ac:dyDescent="0.25"/>
    <row r="64" spans="1:23" ht="15" thickTop="1" x14ac:dyDescent="0.2">
      <c r="A64" s="825" t="s">
        <v>914</v>
      </c>
    </row>
    <row r="65" spans="1:1" x14ac:dyDescent="0.2">
      <c r="A65" s="826"/>
    </row>
    <row r="66" spans="1:1" x14ac:dyDescent="0.2">
      <c r="A66" s="826"/>
    </row>
    <row r="67" spans="1:1" x14ac:dyDescent="0.2">
      <c r="A67" s="826"/>
    </row>
    <row r="68" spans="1:1" ht="15" thickBot="1" x14ac:dyDescent="0.25">
      <c r="A68" s="827"/>
    </row>
    <row r="69" spans="1:1" ht="15" thickTop="1" x14ac:dyDescent="0.2">
      <c r="A69" s="1763" t="s">
        <v>913</v>
      </c>
    </row>
    <row r="70" spans="1:1" ht="15" thickBot="1" x14ac:dyDescent="0.25">
      <c r="A70" s="1764"/>
    </row>
    <row r="71" spans="1:1" ht="15" thickTop="1" x14ac:dyDescent="0.2">
      <c r="A71" s="824" t="s">
        <v>916</v>
      </c>
    </row>
    <row r="76" spans="1:1" ht="14.25" customHeight="1" x14ac:dyDescent="0.2"/>
    <row r="77" spans="1:1" ht="14.25" customHeight="1" x14ac:dyDescent="0.2"/>
  </sheetData>
  <mergeCells count="99">
    <mergeCell ref="X43:Y43"/>
    <mergeCell ref="X38:Y38"/>
    <mergeCell ref="X32:Y32"/>
    <mergeCell ref="X33:Y33"/>
    <mergeCell ref="X34:Y34"/>
    <mergeCell ref="X35:Y35"/>
    <mergeCell ref="X36:Y36"/>
    <mergeCell ref="X31:Y31"/>
    <mergeCell ref="X39:Y39"/>
    <mergeCell ref="X40:Y40"/>
    <mergeCell ref="X41:Y41"/>
    <mergeCell ref="X42:Y42"/>
    <mergeCell ref="A10:B10"/>
    <mergeCell ref="A21:B21"/>
    <mergeCell ref="A22:B22"/>
    <mergeCell ref="X28:Y28"/>
    <mergeCell ref="X24:Y24"/>
    <mergeCell ref="X25:Y25"/>
    <mergeCell ref="X20:Y20"/>
    <mergeCell ref="X15:Y15"/>
    <mergeCell ref="X18:Y18"/>
    <mergeCell ref="X19:Y19"/>
    <mergeCell ref="X10:Y10"/>
    <mergeCell ref="X26:Y26"/>
    <mergeCell ref="X27:Y27"/>
    <mergeCell ref="A26:B26"/>
    <mergeCell ref="X21:Y21"/>
    <mergeCell ref="X22:Y22"/>
    <mergeCell ref="F6:H6"/>
    <mergeCell ref="F7:H7"/>
    <mergeCell ref="U4:U8"/>
    <mergeCell ref="X4:Y8"/>
    <mergeCell ref="J4:L4"/>
    <mergeCell ref="N5:P5"/>
    <mergeCell ref="I4:I8"/>
    <mergeCell ref="Q4:Q8"/>
    <mergeCell ref="N4:P4"/>
    <mergeCell ref="R4:T4"/>
    <mergeCell ref="R5:T5"/>
    <mergeCell ref="R6:T6"/>
    <mergeCell ref="R7:T7"/>
    <mergeCell ref="T46:Y46"/>
    <mergeCell ref="X23:Y23"/>
    <mergeCell ref="A24:B24"/>
    <mergeCell ref="X37:Y37"/>
    <mergeCell ref="A43:B43"/>
    <mergeCell ref="A31:B31"/>
    <mergeCell ref="A32:B32"/>
    <mergeCell ref="A23:B23"/>
    <mergeCell ref="A27:B27"/>
    <mergeCell ref="A45:B45"/>
    <mergeCell ref="A29:B29"/>
    <mergeCell ref="X29:Y29"/>
    <mergeCell ref="X44:Y44"/>
    <mergeCell ref="A25:B25"/>
    <mergeCell ref="X45:Y45"/>
    <mergeCell ref="X30:Y30"/>
    <mergeCell ref="A13:B13"/>
    <mergeCell ref="A41:B41"/>
    <mergeCell ref="A30:B30"/>
    <mergeCell ref="A46:D46"/>
    <mergeCell ref="A14:B14"/>
    <mergeCell ref="A15:B15"/>
    <mergeCell ref="A19:B19"/>
    <mergeCell ref="A18:B18"/>
    <mergeCell ref="A20:B20"/>
    <mergeCell ref="A42:B42"/>
    <mergeCell ref="A1:B1"/>
    <mergeCell ref="A2:Y2"/>
    <mergeCell ref="A3:Y3"/>
    <mergeCell ref="X1:Y1"/>
    <mergeCell ref="V4:V8"/>
    <mergeCell ref="W4:W8"/>
    <mergeCell ref="J5:L5"/>
    <mergeCell ref="J6:L6"/>
    <mergeCell ref="J7:L7"/>
    <mergeCell ref="A4:B8"/>
    <mergeCell ref="F5:H5"/>
    <mergeCell ref="F4:H4"/>
    <mergeCell ref="M4:M8"/>
    <mergeCell ref="N6:P6"/>
    <mergeCell ref="N7:P7"/>
    <mergeCell ref="E4:E8"/>
    <mergeCell ref="A69:A70"/>
    <mergeCell ref="A51:A59"/>
    <mergeCell ref="AI4:AI8"/>
    <mergeCell ref="AF5:AH5"/>
    <mergeCell ref="AF6:AH6"/>
    <mergeCell ref="AF7:AH7"/>
    <mergeCell ref="AF4:AH4"/>
    <mergeCell ref="X11:Y11"/>
    <mergeCell ref="X12:Y12"/>
    <mergeCell ref="X13:Y13"/>
    <mergeCell ref="X14:Y14"/>
    <mergeCell ref="A44:B44"/>
    <mergeCell ref="A11:B11"/>
    <mergeCell ref="A12:B12"/>
    <mergeCell ref="A9:C9"/>
    <mergeCell ref="W9:X9"/>
  </mergeCells>
  <printOptions horizontalCentered="1" verticalCentered="1"/>
  <pageMargins left="0.22" right="0.36" top="0.35" bottom="0.26" header="0.24" footer="0.2"/>
  <pageSetup paperSize="9" scale="50" orientation="landscape" r:id="rId1"/>
  <headerFooter>
    <oddFooter>&amp;C&amp;14 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46"/>
  <sheetViews>
    <sheetView rightToLeft="1" topLeftCell="A10" zoomScale="55" zoomScaleNormal="55" workbookViewId="0">
      <selection activeCell="C26" sqref="C26:Z26"/>
    </sheetView>
  </sheetViews>
  <sheetFormatPr defaultRowHeight="14.25" x14ac:dyDescent="0.2"/>
  <cols>
    <col min="1" max="1" width="23.625" customWidth="1"/>
    <col min="2" max="2" width="12.75" customWidth="1"/>
    <col min="3" max="3" width="13" customWidth="1"/>
    <col min="4" max="4" width="13.375" customWidth="1"/>
    <col min="5" max="5" width="13" customWidth="1"/>
    <col min="6" max="6" width="12.375" customWidth="1"/>
    <col min="7" max="7" width="13.125" customWidth="1"/>
    <col min="8" max="8" width="12.625" customWidth="1"/>
    <col min="10" max="10" width="12.625" customWidth="1"/>
    <col min="11" max="11" width="14" customWidth="1"/>
    <col min="12" max="12" width="13.625" customWidth="1"/>
    <col min="14" max="14" width="12.875" customWidth="1"/>
    <col min="15" max="15" width="14.75" customWidth="1"/>
    <col min="16" max="16" width="13" customWidth="1"/>
    <col min="18" max="18" width="14.25" customWidth="1"/>
    <col min="19" max="19" width="13.625" customWidth="1"/>
    <col min="20" max="20" width="13.375" customWidth="1"/>
    <col min="22" max="22" width="17.25" customWidth="1"/>
    <col min="23" max="23" width="16.625" bestFit="1" customWidth="1"/>
    <col min="24" max="24" width="13.375" bestFit="1" customWidth="1"/>
    <col min="25" max="25" width="9.875" customWidth="1"/>
    <col min="26" max="26" width="11" customWidth="1"/>
    <col min="28" max="28" width="10" customWidth="1"/>
  </cols>
  <sheetData>
    <row r="1" spans="1:26" ht="36.75" customHeight="1" thickBot="1" x14ac:dyDescent="0.25">
      <c r="A1" s="1802" t="s">
        <v>289</v>
      </c>
      <c r="B1" s="1802"/>
      <c r="C1" s="1802"/>
      <c r="D1" s="1802"/>
      <c r="E1" s="1802"/>
      <c r="F1" s="1802"/>
      <c r="G1" s="1802"/>
      <c r="H1" s="1802"/>
      <c r="I1" s="1802"/>
      <c r="J1" s="1802"/>
      <c r="K1" s="1802"/>
      <c r="L1" s="1802"/>
      <c r="M1" s="1802"/>
    </row>
    <row r="2" spans="1:26" ht="24.95" customHeight="1" thickTop="1" x14ac:dyDescent="0.2">
      <c r="A2" s="1803" t="s">
        <v>213</v>
      </c>
      <c r="B2" s="1803"/>
      <c r="C2" s="123" t="s">
        <v>20</v>
      </c>
      <c r="D2" s="123" t="s">
        <v>21</v>
      </c>
      <c r="E2" s="1796" t="s">
        <v>217</v>
      </c>
      <c r="F2" s="1798" t="s">
        <v>89</v>
      </c>
      <c r="G2" s="1798"/>
      <c r="H2" s="1798"/>
      <c r="I2" s="1798"/>
      <c r="J2" s="1798" t="s">
        <v>65</v>
      </c>
      <c r="K2" s="1798"/>
      <c r="L2" s="1798"/>
      <c r="M2" s="1798"/>
      <c r="N2" s="1798" t="s">
        <v>221</v>
      </c>
      <c r="O2" s="1798"/>
      <c r="P2" s="1798"/>
      <c r="Q2" s="1798"/>
      <c r="R2" s="1796" t="s">
        <v>224</v>
      </c>
      <c r="S2" s="1796"/>
      <c r="T2" s="1796"/>
      <c r="U2" s="1796"/>
      <c r="V2" s="1798" t="s">
        <v>222</v>
      </c>
      <c r="W2" s="1798"/>
      <c r="X2" s="1798"/>
      <c r="Y2" s="1798"/>
      <c r="Z2" s="1799" t="s">
        <v>17</v>
      </c>
    </row>
    <row r="3" spans="1:26" ht="54.75" customHeight="1" x14ac:dyDescent="0.2">
      <c r="A3" s="1804"/>
      <c r="B3" s="1804"/>
      <c r="C3" s="123" t="s">
        <v>215</v>
      </c>
      <c r="D3" s="123" t="s">
        <v>215</v>
      </c>
      <c r="E3" s="1797"/>
      <c r="F3" s="1798" t="s">
        <v>215</v>
      </c>
      <c r="G3" s="1798"/>
      <c r="H3" s="1798"/>
      <c r="I3" s="1798"/>
      <c r="J3" s="1798" t="s">
        <v>215</v>
      </c>
      <c r="K3" s="1798"/>
      <c r="L3" s="1798"/>
      <c r="M3" s="1798"/>
      <c r="N3" s="1798" t="s">
        <v>215</v>
      </c>
      <c r="O3" s="1798"/>
      <c r="P3" s="1798"/>
      <c r="Q3" s="1798"/>
      <c r="R3" s="1797"/>
      <c r="S3" s="1797"/>
      <c r="T3" s="1797"/>
      <c r="U3" s="1797"/>
      <c r="V3" s="1798" t="s">
        <v>215</v>
      </c>
      <c r="W3" s="1798"/>
      <c r="X3" s="1798"/>
      <c r="Y3" s="1798"/>
      <c r="Z3" s="1800"/>
    </row>
    <row r="4" spans="1:26" ht="51.75" customHeight="1" thickBot="1" x14ac:dyDescent="0.25">
      <c r="A4" s="1805"/>
      <c r="B4" s="1805"/>
      <c r="C4" s="112" t="s">
        <v>216</v>
      </c>
      <c r="D4" s="112" t="s">
        <v>216</v>
      </c>
      <c r="E4" s="112" t="s">
        <v>216</v>
      </c>
      <c r="F4" s="112" t="s">
        <v>218</v>
      </c>
      <c r="G4" s="112" t="s">
        <v>219</v>
      </c>
      <c r="H4" s="112" t="s">
        <v>220</v>
      </c>
      <c r="I4" s="112" t="s">
        <v>0</v>
      </c>
      <c r="J4" s="112" t="s">
        <v>218</v>
      </c>
      <c r="K4" s="112" t="s">
        <v>219</v>
      </c>
      <c r="L4" s="112" t="s">
        <v>220</v>
      </c>
      <c r="M4" s="112" t="s">
        <v>0</v>
      </c>
      <c r="N4" s="112" t="s">
        <v>218</v>
      </c>
      <c r="O4" s="112" t="s">
        <v>219</v>
      </c>
      <c r="P4" s="112" t="s">
        <v>220</v>
      </c>
      <c r="Q4" s="112" t="s">
        <v>0</v>
      </c>
      <c r="R4" s="112" t="s">
        <v>218</v>
      </c>
      <c r="S4" s="112" t="s">
        <v>219</v>
      </c>
      <c r="T4" s="112" t="s">
        <v>220</v>
      </c>
      <c r="U4" s="112" t="s">
        <v>0</v>
      </c>
      <c r="V4" s="112" t="s">
        <v>225</v>
      </c>
      <c r="W4" s="112" t="s">
        <v>226</v>
      </c>
      <c r="X4" s="112" t="s">
        <v>227</v>
      </c>
      <c r="Y4" s="112" t="s">
        <v>0</v>
      </c>
      <c r="Z4" s="1801"/>
    </row>
    <row r="5" spans="1:26" ht="24.95" customHeight="1" x14ac:dyDescent="0.2">
      <c r="A5" s="1795" t="s">
        <v>84</v>
      </c>
      <c r="B5" s="1795"/>
      <c r="C5" s="122">
        <v>230</v>
      </c>
      <c r="D5" s="122">
        <v>10</v>
      </c>
      <c r="E5" s="122">
        <v>240</v>
      </c>
      <c r="F5" s="122">
        <v>11</v>
      </c>
      <c r="G5" s="122">
        <v>8</v>
      </c>
      <c r="H5" s="122">
        <v>17</v>
      </c>
      <c r="I5" s="122">
        <v>36</v>
      </c>
      <c r="J5" s="127">
        <v>44</v>
      </c>
      <c r="K5" s="127">
        <v>88</v>
      </c>
      <c r="L5" s="122">
        <v>59</v>
      </c>
      <c r="M5" s="122">
        <v>191</v>
      </c>
      <c r="N5" s="122">
        <v>1</v>
      </c>
      <c r="O5" s="122">
        <v>12</v>
      </c>
      <c r="P5" s="122">
        <v>25</v>
      </c>
      <c r="Q5" s="122">
        <v>38</v>
      </c>
      <c r="R5" s="122">
        <v>56</v>
      </c>
      <c r="S5" s="122">
        <v>88</v>
      </c>
      <c r="T5" s="122">
        <v>121</v>
      </c>
      <c r="U5" s="122">
        <v>265</v>
      </c>
      <c r="V5" s="122">
        <v>56</v>
      </c>
      <c r="W5" s="122">
        <v>92</v>
      </c>
      <c r="X5" s="122">
        <v>3</v>
      </c>
      <c r="Y5" s="122">
        <v>151</v>
      </c>
      <c r="Z5" s="122">
        <v>656</v>
      </c>
    </row>
    <row r="6" spans="1:26" ht="24.95" customHeight="1" x14ac:dyDescent="0.2">
      <c r="A6" s="1519" t="s">
        <v>85</v>
      </c>
      <c r="B6" s="1519"/>
      <c r="C6" s="27">
        <v>14</v>
      </c>
      <c r="D6" s="123">
        <v>0</v>
      </c>
      <c r="E6" s="123">
        <v>14</v>
      </c>
      <c r="F6" s="123">
        <v>0</v>
      </c>
      <c r="G6" s="123">
        <v>0</v>
      </c>
      <c r="H6" s="123">
        <v>0</v>
      </c>
      <c r="I6" s="123">
        <v>0</v>
      </c>
      <c r="J6" s="123">
        <v>0</v>
      </c>
      <c r="K6" s="123">
        <v>0</v>
      </c>
      <c r="L6" s="123">
        <v>0</v>
      </c>
      <c r="M6" s="123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14</v>
      </c>
    </row>
    <row r="7" spans="1:26" ht="24.95" customHeight="1" x14ac:dyDescent="0.2">
      <c r="A7" s="1519" t="s">
        <v>52</v>
      </c>
      <c r="B7" s="1519"/>
      <c r="C7" s="27">
        <v>24</v>
      </c>
      <c r="D7" s="123">
        <v>0</v>
      </c>
      <c r="E7" s="123">
        <v>24</v>
      </c>
      <c r="F7" s="123">
        <v>0</v>
      </c>
      <c r="G7" s="123">
        <v>0</v>
      </c>
      <c r="H7" s="123">
        <v>0</v>
      </c>
      <c r="I7" s="123">
        <v>0</v>
      </c>
      <c r="J7" s="123">
        <v>0</v>
      </c>
      <c r="K7" s="123">
        <v>0</v>
      </c>
      <c r="L7" s="123">
        <v>0</v>
      </c>
      <c r="M7" s="123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24</v>
      </c>
    </row>
    <row r="8" spans="1:26" ht="24.95" customHeight="1" x14ac:dyDescent="0.2">
      <c r="A8" s="1520" t="s">
        <v>53</v>
      </c>
      <c r="B8" s="1520"/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</row>
    <row r="9" spans="1:26" ht="24.95" customHeight="1" x14ac:dyDescent="0.2">
      <c r="A9" s="1520" t="s">
        <v>86</v>
      </c>
      <c r="B9" s="1520"/>
      <c r="C9" s="38">
        <v>13</v>
      </c>
      <c r="D9" s="123">
        <v>0</v>
      </c>
      <c r="E9" s="123">
        <v>13</v>
      </c>
      <c r="F9" s="123">
        <v>0</v>
      </c>
      <c r="G9" s="123">
        <v>0</v>
      </c>
      <c r="H9" s="123">
        <v>0</v>
      </c>
      <c r="I9" s="123">
        <v>0</v>
      </c>
      <c r="J9" s="123">
        <v>0</v>
      </c>
      <c r="K9" s="123">
        <v>0</v>
      </c>
      <c r="L9" s="123">
        <v>0</v>
      </c>
      <c r="M9" s="123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13</v>
      </c>
    </row>
    <row r="10" spans="1:26" ht="24.95" customHeight="1" x14ac:dyDescent="0.2">
      <c r="A10" s="1520" t="s">
        <v>55</v>
      </c>
      <c r="B10" s="1520"/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</row>
    <row r="11" spans="1:26" ht="24.95" customHeight="1" x14ac:dyDescent="0.2">
      <c r="A11" s="1519" t="s">
        <v>87</v>
      </c>
      <c r="B11" s="1519"/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</row>
    <row r="12" spans="1:26" ht="24.95" customHeight="1" x14ac:dyDescent="0.2">
      <c r="A12" s="1520" t="s">
        <v>88</v>
      </c>
      <c r="B12" s="1520"/>
      <c r="C12" s="38">
        <v>116</v>
      </c>
      <c r="D12" s="123">
        <v>0</v>
      </c>
      <c r="E12" s="123">
        <v>116</v>
      </c>
      <c r="F12" s="123">
        <v>1</v>
      </c>
      <c r="G12" s="123">
        <v>0</v>
      </c>
      <c r="H12" s="123">
        <v>0</v>
      </c>
      <c r="I12" s="123">
        <v>1</v>
      </c>
      <c r="J12" s="123">
        <v>2</v>
      </c>
      <c r="K12" s="123">
        <v>1</v>
      </c>
      <c r="L12" s="123">
        <v>0</v>
      </c>
      <c r="M12" s="123">
        <v>3</v>
      </c>
      <c r="N12" s="67">
        <v>0</v>
      </c>
      <c r="O12" s="67">
        <v>0</v>
      </c>
      <c r="P12" s="67">
        <v>0</v>
      </c>
      <c r="Q12" s="67">
        <v>0</v>
      </c>
      <c r="R12" s="67">
        <v>3</v>
      </c>
      <c r="S12" s="67">
        <v>1</v>
      </c>
      <c r="T12" s="67">
        <v>0</v>
      </c>
      <c r="U12" s="67">
        <v>4</v>
      </c>
      <c r="V12" s="67">
        <v>4</v>
      </c>
      <c r="W12" s="67">
        <v>1</v>
      </c>
      <c r="X12" s="67">
        <v>0</v>
      </c>
      <c r="Y12" s="67">
        <v>5</v>
      </c>
      <c r="Z12" s="67">
        <v>125</v>
      </c>
    </row>
    <row r="13" spans="1:26" ht="24.95" customHeight="1" x14ac:dyDescent="0.2">
      <c r="A13" s="1519" t="s">
        <v>58</v>
      </c>
      <c r="B13" s="1519"/>
      <c r="C13" s="38">
        <v>194</v>
      </c>
      <c r="D13" s="39">
        <v>1</v>
      </c>
      <c r="E13" s="39">
        <v>195</v>
      </c>
      <c r="F13" s="39">
        <v>1</v>
      </c>
      <c r="G13" s="39">
        <v>1</v>
      </c>
      <c r="H13" s="39">
        <v>3</v>
      </c>
      <c r="I13" s="39">
        <v>5</v>
      </c>
      <c r="J13" s="39">
        <v>1</v>
      </c>
      <c r="K13" s="39">
        <v>8</v>
      </c>
      <c r="L13" s="39">
        <v>0</v>
      </c>
      <c r="M13" s="39">
        <v>9</v>
      </c>
      <c r="N13" s="67">
        <v>19</v>
      </c>
      <c r="O13" s="67">
        <v>0</v>
      </c>
      <c r="P13" s="67">
        <v>0</v>
      </c>
      <c r="Q13" s="67">
        <v>19</v>
      </c>
      <c r="R13" s="67">
        <v>21</v>
      </c>
      <c r="S13" s="67">
        <v>9</v>
      </c>
      <c r="T13" s="67">
        <v>3</v>
      </c>
      <c r="U13" s="67">
        <v>33</v>
      </c>
      <c r="V13" s="67">
        <v>22</v>
      </c>
      <c r="W13" s="67">
        <v>0</v>
      </c>
      <c r="X13" s="67">
        <v>3</v>
      </c>
      <c r="Y13" s="67">
        <v>25</v>
      </c>
      <c r="Z13" s="67">
        <v>253</v>
      </c>
    </row>
    <row r="14" spans="1:26" ht="24.95" customHeight="1" x14ac:dyDescent="0.2">
      <c r="A14" s="1540" t="s">
        <v>156</v>
      </c>
      <c r="B14" s="1540"/>
      <c r="C14" s="38">
        <v>2</v>
      </c>
      <c r="D14" s="39">
        <v>0</v>
      </c>
      <c r="E14" s="39">
        <v>2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67">
        <v>0</v>
      </c>
      <c r="O14" s="67">
        <v>0</v>
      </c>
      <c r="P14" s="67">
        <v>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2</v>
      </c>
    </row>
    <row r="15" spans="1:26" ht="24.95" customHeight="1" x14ac:dyDescent="0.2">
      <c r="A15" s="1540" t="s">
        <v>157</v>
      </c>
      <c r="B15" s="1540"/>
      <c r="C15" s="38">
        <v>3</v>
      </c>
      <c r="D15" s="39">
        <v>0</v>
      </c>
      <c r="E15" s="39">
        <v>3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3</v>
      </c>
    </row>
    <row r="16" spans="1:26" ht="24.95" customHeight="1" x14ac:dyDescent="0.2">
      <c r="A16" s="1540" t="s">
        <v>158</v>
      </c>
      <c r="B16" s="1540"/>
      <c r="C16" s="38">
        <v>7</v>
      </c>
      <c r="D16" s="39">
        <v>0</v>
      </c>
      <c r="E16" s="39">
        <v>7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7</v>
      </c>
    </row>
    <row r="17" spans="1:26" ht="24.95" customHeight="1" x14ac:dyDescent="0.2">
      <c r="A17" s="1540" t="s">
        <v>160</v>
      </c>
      <c r="B17" s="1540"/>
      <c r="C17" s="66">
        <v>2</v>
      </c>
      <c r="D17" s="67">
        <v>0</v>
      </c>
      <c r="E17" s="67">
        <v>2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7">
        <v>2</v>
      </c>
    </row>
    <row r="18" spans="1:26" ht="24.95" customHeight="1" x14ac:dyDescent="0.2">
      <c r="A18" s="1540" t="s">
        <v>159</v>
      </c>
      <c r="B18" s="1540"/>
      <c r="C18" s="66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1</v>
      </c>
      <c r="Q18" s="67">
        <v>1</v>
      </c>
      <c r="R18" s="67">
        <v>0</v>
      </c>
      <c r="S18" s="67">
        <v>0</v>
      </c>
      <c r="T18" s="67">
        <v>1</v>
      </c>
      <c r="U18" s="67">
        <v>1</v>
      </c>
      <c r="V18" s="67">
        <v>0</v>
      </c>
      <c r="W18" s="67">
        <v>0</v>
      </c>
      <c r="X18" s="67">
        <v>0</v>
      </c>
      <c r="Y18" s="67">
        <v>0</v>
      </c>
      <c r="Z18" s="67">
        <v>1</v>
      </c>
    </row>
    <row r="19" spans="1:26" ht="24.95" customHeight="1" x14ac:dyDescent="0.2">
      <c r="A19" s="1540" t="s">
        <v>164</v>
      </c>
      <c r="B19" s="1540"/>
      <c r="C19" s="66">
        <v>79</v>
      </c>
      <c r="D19" s="67">
        <v>0</v>
      </c>
      <c r="E19" s="67">
        <v>79</v>
      </c>
      <c r="F19" s="67">
        <v>2</v>
      </c>
      <c r="G19" s="67">
        <v>0</v>
      </c>
      <c r="H19" s="67">
        <v>0</v>
      </c>
      <c r="I19" s="67">
        <v>2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2</v>
      </c>
      <c r="S19" s="67">
        <v>0</v>
      </c>
      <c r="T19" s="67">
        <v>0</v>
      </c>
      <c r="U19" s="67">
        <v>2</v>
      </c>
      <c r="V19" s="67">
        <v>0</v>
      </c>
      <c r="W19" s="67">
        <v>0</v>
      </c>
      <c r="X19" s="67">
        <v>0</v>
      </c>
      <c r="Y19" s="67">
        <v>0</v>
      </c>
      <c r="Z19" s="67">
        <v>81</v>
      </c>
    </row>
    <row r="20" spans="1:26" ht="24.95" customHeight="1" x14ac:dyDescent="0.2">
      <c r="A20" s="1540" t="s">
        <v>161</v>
      </c>
      <c r="B20" s="1540"/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66">
        <v>0</v>
      </c>
      <c r="V20" s="66">
        <v>0</v>
      </c>
      <c r="W20" s="66">
        <v>0</v>
      </c>
      <c r="X20" s="66">
        <v>0</v>
      </c>
      <c r="Y20" s="66">
        <v>0</v>
      </c>
      <c r="Z20" s="66">
        <v>0</v>
      </c>
    </row>
    <row r="21" spans="1:26" ht="24.95" customHeight="1" x14ac:dyDescent="0.2">
      <c r="A21" s="1540" t="s">
        <v>162</v>
      </c>
      <c r="B21" s="1540"/>
      <c r="C21" s="66">
        <v>162</v>
      </c>
      <c r="D21" s="67">
        <v>0</v>
      </c>
      <c r="E21" s="67">
        <v>162</v>
      </c>
      <c r="F21" s="67">
        <v>1</v>
      </c>
      <c r="G21" s="67">
        <v>0</v>
      </c>
      <c r="H21" s="67">
        <v>0</v>
      </c>
      <c r="I21" s="67">
        <v>1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1</v>
      </c>
      <c r="S21" s="67">
        <v>0</v>
      </c>
      <c r="T21" s="67">
        <v>0</v>
      </c>
      <c r="U21" s="67">
        <v>1</v>
      </c>
      <c r="V21" s="67">
        <v>1</v>
      </c>
      <c r="W21" s="67">
        <v>0</v>
      </c>
      <c r="X21" s="67">
        <v>0</v>
      </c>
      <c r="Y21" s="67">
        <v>1</v>
      </c>
      <c r="Z21" s="67">
        <v>164</v>
      </c>
    </row>
    <row r="22" spans="1:26" ht="24.95" customHeight="1" x14ac:dyDescent="0.2">
      <c r="A22" s="1540" t="s">
        <v>163</v>
      </c>
      <c r="B22" s="1540"/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66">
        <v>0</v>
      </c>
    </row>
    <row r="23" spans="1:26" ht="24.95" customHeight="1" x14ac:dyDescent="0.2">
      <c r="A23" s="1540" t="s">
        <v>165</v>
      </c>
      <c r="B23" s="1540"/>
      <c r="C23" s="66">
        <v>99</v>
      </c>
      <c r="D23" s="67">
        <v>0</v>
      </c>
      <c r="E23" s="67">
        <v>99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</v>
      </c>
      <c r="L23" s="67">
        <v>0</v>
      </c>
      <c r="M23" s="67">
        <v>0</v>
      </c>
      <c r="N23" s="67">
        <v>0</v>
      </c>
      <c r="O23" s="67">
        <v>0</v>
      </c>
      <c r="P23" s="67">
        <v>0</v>
      </c>
      <c r="Q23" s="67">
        <v>0</v>
      </c>
      <c r="R23" s="67">
        <v>0</v>
      </c>
      <c r="S23" s="67">
        <v>0</v>
      </c>
      <c r="T23" s="67">
        <v>0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7">
        <v>99</v>
      </c>
    </row>
    <row r="24" spans="1:26" ht="24.95" customHeight="1" thickBot="1" x14ac:dyDescent="0.25">
      <c r="A24" s="1540" t="s">
        <v>166</v>
      </c>
      <c r="B24" s="1540"/>
      <c r="C24" s="66">
        <v>39</v>
      </c>
      <c r="D24" s="67">
        <v>0</v>
      </c>
      <c r="E24" s="67">
        <v>39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39</v>
      </c>
    </row>
    <row r="25" spans="1:26" ht="24.95" customHeight="1" thickBot="1" x14ac:dyDescent="0.25">
      <c r="A25" s="1545" t="s">
        <v>59</v>
      </c>
      <c r="B25" s="1545"/>
      <c r="C25" s="125">
        <f>SUM(C5:C24)</f>
        <v>984</v>
      </c>
      <c r="D25" s="125">
        <f t="shared" ref="D25:Z25" si="0">SUM(D5:D24)</f>
        <v>11</v>
      </c>
      <c r="E25" s="125">
        <f t="shared" si="0"/>
        <v>995</v>
      </c>
      <c r="F25" s="125">
        <f t="shared" si="0"/>
        <v>16</v>
      </c>
      <c r="G25" s="125">
        <f t="shared" si="0"/>
        <v>9</v>
      </c>
      <c r="H25" s="125">
        <f t="shared" si="0"/>
        <v>20</v>
      </c>
      <c r="I25" s="125">
        <f t="shared" si="0"/>
        <v>45</v>
      </c>
      <c r="J25" s="125">
        <f t="shared" si="0"/>
        <v>47</v>
      </c>
      <c r="K25" s="125">
        <f t="shared" si="0"/>
        <v>97</v>
      </c>
      <c r="L25" s="125">
        <f t="shared" si="0"/>
        <v>59</v>
      </c>
      <c r="M25" s="125">
        <f t="shared" si="0"/>
        <v>203</v>
      </c>
      <c r="N25" s="125">
        <f t="shared" si="0"/>
        <v>20</v>
      </c>
      <c r="O25" s="125">
        <f t="shared" si="0"/>
        <v>12</v>
      </c>
      <c r="P25" s="125">
        <f t="shared" si="0"/>
        <v>26</v>
      </c>
      <c r="Q25" s="125">
        <f t="shared" si="0"/>
        <v>58</v>
      </c>
      <c r="R25" s="125">
        <f t="shared" si="0"/>
        <v>83</v>
      </c>
      <c r="S25" s="125">
        <f t="shared" si="0"/>
        <v>98</v>
      </c>
      <c r="T25" s="125">
        <f t="shared" si="0"/>
        <v>125</v>
      </c>
      <c r="U25" s="125">
        <f t="shared" si="0"/>
        <v>306</v>
      </c>
      <c r="V25" s="125">
        <f t="shared" si="0"/>
        <v>83</v>
      </c>
      <c r="W25" s="125">
        <f t="shared" si="0"/>
        <v>93</v>
      </c>
      <c r="X25" s="125">
        <f t="shared" si="0"/>
        <v>6</v>
      </c>
      <c r="Y25" s="125">
        <f t="shared" si="0"/>
        <v>182</v>
      </c>
      <c r="Z25" s="125">
        <f t="shared" si="0"/>
        <v>1483</v>
      </c>
    </row>
    <row r="26" spans="1:26" ht="24.95" customHeight="1" thickBot="1" x14ac:dyDescent="0.25">
      <c r="A26" s="1545" t="s">
        <v>17</v>
      </c>
      <c r="B26" s="1545"/>
      <c r="C26" s="125">
        <f>C25+'9'!B35</f>
        <v>31132</v>
      </c>
      <c r="D26" s="125">
        <f>D25+'9'!C35</f>
        <v>265</v>
      </c>
      <c r="E26" s="125">
        <f>E25+'9'!D35</f>
        <v>31397</v>
      </c>
      <c r="F26" s="125">
        <f>F25+'9'!E35</f>
        <v>1250</v>
      </c>
      <c r="G26" s="125">
        <f>G25+'9'!F35</f>
        <v>95</v>
      </c>
      <c r="H26" s="125">
        <f>H25+'9'!G35</f>
        <v>55</v>
      </c>
      <c r="I26" s="125">
        <f>I25+'9'!H35</f>
        <v>1400</v>
      </c>
      <c r="J26" s="125">
        <f>J25+'9'!I35</f>
        <v>197</v>
      </c>
      <c r="K26" s="125">
        <f>K25+'9'!J35</f>
        <v>514</v>
      </c>
      <c r="L26" s="125">
        <f>L25+'9'!K35</f>
        <v>73</v>
      </c>
      <c r="M26" s="125">
        <f>M25+'9'!L35</f>
        <v>784</v>
      </c>
      <c r="N26" s="125">
        <f>N25+'9'!M35</f>
        <v>244</v>
      </c>
      <c r="O26" s="125">
        <f>O25+'9'!N35</f>
        <v>310</v>
      </c>
      <c r="P26" s="125">
        <f>P25+'9'!O35</f>
        <v>316</v>
      </c>
      <c r="Q26" s="125">
        <f>Q25+'9'!P35</f>
        <v>870</v>
      </c>
      <c r="R26" s="125" t="e">
        <f>R25+'9'!#REF!</f>
        <v>#REF!</v>
      </c>
      <c r="S26" s="125" t="e">
        <f>S25+'9'!#REF!</f>
        <v>#REF!</v>
      </c>
      <c r="T26" s="125" t="e">
        <f>T25+'9'!#REF!</f>
        <v>#REF!</v>
      </c>
      <c r="U26" s="125" t="e">
        <f>U25+'9'!#REF!</f>
        <v>#REF!</v>
      </c>
      <c r="V26" s="125">
        <f>V25+'9'!Q35</f>
        <v>1247</v>
      </c>
      <c r="W26" s="125">
        <f>W25+'9'!R35</f>
        <v>1101</v>
      </c>
      <c r="X26" s="125">
        <f>X25+'9'!S35</f>
        <v>114</v>
      </c>
      <c r="Y26" s="125">
        <f>Y25+'9'!U35</f>
        <v>5210</v>
      </c>
      <c r="Z26" s="125">
        <f>Z25+'9'!V35</f>
        <v>36913</v>
      </c>
    </row>
    <row r="35" ht="27" customHeight="1" x14ac:dyDescent="0.2"/>
    <row r="37" ht="27" customHeight="1" x14ac:dyDescent="0.2"/>
    <row r="46" ht="27" customHeight="1" x14ac:dyDescent="0.2"/>
  </sheetData>
  <mergeCells count="35">
    <mergeCell ref="A1:M1"/>
    <mergeCell ref="A2:B4"/>
    <mergeCell ref="E2:E3"/>
    <mergeCell ref="F2:I2"/>
    <mergeCell ref="J2:M2"/>
    <mergeCell ref="R2:U3"/>
    <mergeCell ref="V2:Y2"/>
    <mergeCell ref="Z2:Z4"/>
    <mergeCell ref="F3:I3"/>
    <mergeCell ref="J3:M3"/>
    <mergeCell ref="N3:Q3"/>
    <mergeCell ref="V3:Y3"/>
    <mergeCell ref="N2:Q2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6"/>
  <sheetViews>
    <sheetView rightToLeft="1" topLeftCell="C1" zoomScale="55" zoomScaleNormal="55" zoomScaleSheetLayoutView="40" workbookViewId="0">
      <selection activeCell="C6" sqref="C6:Z13"/>
    </sheetView>
  </sheetViews>
  <sheetFormatPr defaultColWidth="14.125" defaultRowHeight="14.25" x14ac:dyDescent="0.2"/>
  <cols>
    <col min="1" max="1" width="21.375" customWidth="1"/>
    <col min="2" max="2" width="12.625" customWidth="1"/>
    <col min="3" max="3" width="12.375" customWidth="1"/>
    <col min="4" max="4" width="12" customWidth="1"/>
    <col min="5" max="5" width="11.875" customWidth="1"/>
    <col min="6" max="6" width="12.125" customWidth="1"/>
    <col min="7" max="7" width="11.125" customWidth="1"/>
    <col min="8" max="8" width="13.125" customWidth="1"/>
    <col min="9" max="9" width="11.375" customWidth="1"/>
    <col min="10" max="10" width="14.375" customWidth="1"/>
    <col min="11" max="11" width="13.75" customWidth="1"/>
    <col min="12" max="12" width="15.875" customWidth="1"/>
    <col min="13" max="13" width="12.375" customWidth="1"/>
    <col min="26" max="26" width="14.125" customWidth="1"/>
  </cols>
  <sheetData>
    <row r="1" spans="1:27" ht="26.25" customHeight="1" x14ac:dyDescent="0.2">
      <c r="A1" s="1570" t="s">
        <v>173</v>
      </c>
      <c r="B1" s="1570"/>
      <c r="C1" s="1570"/>
      <c r="D1" s="1570"/>
      <c r="E1" s="1570"/>
      <c r="F1" s="1570"/>
      <c r="G1" s="1570"/>
      <c r="H1" s="1570"/>
      <c r="I1" s="1570"/>
      <c r="J1" s="1570"/>
      <c r="K1" s="1570"/>
      <c r="L1" s="1570"/>
      <c r="M1" s="1570"/>
      <c r="N1" s="1570"/>
      <c r="O1" s="1570"/>
      <c r="P1" s="1570"/>
      <c r="Q1" s="1570"/>
      <c r="R1" s="1570"/>
      <c r="S1" s="1570"/>
      <c r="T1" s="1570"/>
      <c r="U1" s="1570"/>
      <c r="V1" s="1570"/>
      <c r="W1" s="1570"/>
      <c r="X1" s="1570"/>
      <c r="Y1" s="1570"/>
      <c r="Z1" s="1806"/>
      <c r="AA1" s="113"/>
    </row>
    <row r="2" spans="1:27" ht="31.5" customHeight="1" x14ac:dyDescent="0.2">
      <c r="A2" s="1797" t="s">
        <v>228</v>
      </c>
      <c r="B2" s="1797"/>
      <c r="C2" s="1797"/>
      <c r="D2" s="1797"/>
      <c r="E2" s="1797"/>
      <c r="F2" s="1797"/>
      <c r="G2" s="1797"/>
      <c r="H2" s="1797"/>
      <c r="I2" s="1797"/>
      <c r="J2" s="1797"/>
      <c r="K2" s="1797"/>
      <c r="L2" s="1797"/>
      <c r="M2" s="1797"/>
      <c r="N2" s="1797"/>
      <c r="O2" s="1797"/>
      <c r="P2" s="1797"/>
      <c r="Q2" s="1797"/>
      <c r="R2" s="1797"/>
      <c r="S2" s="1797"/>
      <c r="T2" s="1797"/>
      <c r="U2" s="1797"/>
      <c r="V2" s="1797"/>
      <c r="W2" s="1797"/>
      <c r="X2" s="1797"/>
      <c r="Y2" s="1797"/>
      <c r="Z2" s="1807"/>
      <c r="AA2" s="113"/>
    </row>
    <row r="3" spans="1:27" ht="30.75" customHeight="1" x14ac:dyDescent="0.2">
      <c r="A3" s="1796" t="s">
        <v>134</v>
      </c>
      <c r="B3" s="1796"/>
      <c r="C3" s="97" t="s">
        <v>20</v>
      </c>
      <c r="D3" s="97" t="s">
        <v>21</v>
      </c>
      <c r="E3" s="1796" t="s">
        <v>217</v>
      </c>
      <c r="F3" s="1798" t="s">
        <v>89</v>
      </c>
      <c r="G3" s="1798"/>
      <c r="H3" s="1798"/>
      <c r="I3" s="1798"/>
      <c r="J3" s="1798" t="s">
        <v>65</v>
      </c>
      <c r="K3" s="1798"/>
      <c r="L3" s="1798"/>
      <c r="M3" s="1798"/>
      <c r="N3" s="1798" t="s">
        <v>221</v>
      </c>
      <c r="O3" s="1798"/>
      <c r="P3" s="1798"/>
      <c r="Q3" s="1798"/>
      <c r="R3" s="1796" t="s">
        <v>224</v>
      </c>
      <c r="S3" s="1796"/>
      <c r="T3" s="1796"/>
      <c r="U3" s="1796"/>
      <c r="V3" s="1798" t="s">
        <v>222</v>
      </c>
      <c r="W3" s="1798"/>
      <c r="X3" s="1798"/>
      <c r="Y3" s="1798"/>
      <c r="Z3" s="1799" t="s">
        <v>17</v>
      </c>
      <c r="AA3" s="113"/>
    </row>
    <row r="4" spans="1:27" ht="58.5" customHeight="1" x14ac:dyDescent="0.2">
      <c r="A4" s="1570"/>
      <c r="B4" s="1570"/>
      <c r="C4" s="97" t="s">
        <v>215</v>
      </c>
      <c r="D4" s="97" t="s">
        <v>215</v>
      </c>
      <c r="E4" s="1797"/>
      <c r="F4" s="1798" t="s">
        <v>215</v>
      </c>
      <c r="G4" s="1798"/>
      <c r="H4" s="1798"/>
      <c r="I4" s="1798"/>
      <c r="J4" s="1798" t="s">
        <v>215</v>
      </c>
      <c r="K4" s="1798"/>
      <c r="L4" s="1798"/>
      <c r="M4" s="1798"/>
      <c r="N4" s="1798" t="s">
        <v>215</v>
      </c>
      <c r="O4" s="1798"/>
      <c r="P4" s="1798"/>
      <c r="Q4" s="1798"/>
      <c r="R4" s="1797"/>
      <c r="S4" s="1797"/>
      <c r="T4" s="1797"/>
      <c r="U4" s="1797"/>
      <c r="V4" s="1798" t="s">
        <v>215</v>
      </c>
      <c r="W4" s="1798"/>
      <c r="X4" s="1798"/>
      <c r="Y4" s="1798"/>
      <c r="Z4" s="1800"/>
      <c r="AA4" s="113"/>
    </row>
    <row r="5" spans="1:27" ht="37.5" customHeight="1" thickBot="1" x14ac:dyDescent="0.25">
      <c r="A5" s="1808"/>
      <c r="B5" s="1808"/>
      <c r="C5" s="112" t="s">
        <v>216</v>
      </c>
      <c r="D5" s="112" t="s">
        <v>216</v>
      </c>
      <c r="E5" s="112" t="s">
        <v>216</v>
      </c>
      <c r="F5" s="112" t="s">
        <v>218</v>
      </c>
      <c r="G5" s="112" t="s">
        <v>219</v>
      </c>
      <c r="H5" s="112" t="s">
        <v>220</v>
      </c>
      <c r="I5" s="112" t="s">
        <v>0</v>
      </c>
      <c r="J5" s="112" t="s">
        <v>218</v>
      </c>
      <c r="K5" s="112" t="s">
        <v>219</v>
      </c>
      <c r="L5" s="112" t="s">
        <v>220</v>
      </c>
      <c r="M5" s="112" t="s">
        <v>0</v>
      </c>
      <c r="N5" s="112" t="s">
        <v>218</v>
      </c>
      <c r="O5" s="112" t="s">
        <v>219</v>
      </c>
      <c r="P5" s="112" t="s">
        <v>220</v>
      </c>
      <c r="Q5" s="112" t="s">
        <v>0</v>
      </c>
      <c r="R5" s="112" t="s">
        <v>218</v>
      </c>
      <c r="S5" s="112" t="s">
        <v>219</v>
      </c>
      <c r="T5" s="112" t="s">
        <v>220</v>
      </c>
      <c r="U5" s="112" t="s">
        <v>0</v>
      </c>
      <c r="V5" s="112" t="s">
        <v>225</v>
      </c>
      <c r="W5" s="112" t="s">
        <v>226</v>
      </c>
      <c r="X5" s="112" t="s">
        <v>227</v>
      </c>
      <c r="Y5" s="112" t="s">
        <v>0</v>
      </c>
      <c r="Z5" s="1801"/>
      <c r="AA5" s="113"/>
    </row>
    <row r="6" spans="1:27" ht="24.95" customHeight="1" x14ac:dyDescent="0.2">
      <c r="A6" s="1733" t="s">
        <v>27</v>
      </c>
      <c r="B6" s="1733"/>
      <c r="C6" s="97">
        <v>49</v>
      </c>
      <c r="D6" s="97">
        <v>2</v>
      </c>
      <c r="E6" s="97">
        <v>51</v>
      </c>
      <c r="F6" s="97">
        <v>2</v>
      </c>
      <c r="G6" s="97">
        <v>0</v>
      </c>
      <c r="H6" s="97">
        <v>0</v>
      </c>
      <c r="I6" s="97">
        <v>2</v>
      </c>
      <c r="J6" s="97">
        <v>0</v>
      </c>
      <c r="K6" s="97">
        <v>2</v>
      </c>
      <c r="L6" s="97">
        <v>31</v>
      </c>
      <c r="M6" s="97">
        <v>33</v>
      </c>
      <c r="N6" s="97">
        <v>0</v>
      </c>
      <c r="O6" s="97">
        <v>0</v>
      </c>
      <c r="P6" s="97">
        <v>0</v>
      </c>
      <c r="Q6" s="97">
        <v>0</v>
      </c>
      <c r="R6" s="97">
        <v>2</v>
      </c>
      <c r="S6" s="97">
        <v>2</v>
      </c>
      <c r="T6" s="97">
        <v>31</v>
      </c>
      <c r="U6" s="97">
        <v>35</v>
      </c>
      <c r="V6" s="97">
        <v>0</v>
      </c>
      <c r="W6" s="97">
        <v>0</v>
      </c>
      <c r="X6" s="97">
        <v>0</v>
      </c>
      <c r="Y6" s="97">
        <v>0</v>
      </c>
      <c r="Z6" s="114">
        <v>86</v>
      </c>
      <c r="AA6" s="113"/>
    </row>
    <row r="7" spans="1:27" ht="24.95" customHeight="1" x14ac:dyDescent="0.2">
      <c r="A7" s="1733" t="s">
        <v>72</v>
      </c>
      <c r="B7" s="1733"/>
      <c r="C7" s="97">
        <v>374</v>
      </c>
      <c r="D7" s="97">
        <v>0</v>
      </c>
      <c r="E7" s="97">
        <v>374</v>
      </c>
      <c r="F7" s="97">
        <v>19</v>
      </c>
      <c r="G7" s="97">
        <v>84</v>
      </c>
      <c r="H7" s="97">
        <v>125</v>
      </c>
      <c r="I7" s="97">
        <v>228</v>
      </c>
      <c r="J7" s="97">
        <v>0</v>
      </c>
      <c r="K7" s="97">
        <v>278</v>
      </c>
      <c r="L7" s="97">
        <v>0</v>
      </c>
      <c r="M7" s="97">
        <v>278</v>
      </c>
      <c r="N7" s="97">
        <v>22</v>
      </c>
      <c r="O7" s="97">
        <v>45</v>
      </c>
      <c r="P7" s="97">
        <v>208</v>
      </c>
      <c r="Q7" s="97">
        <v>275</v>
      </c>
      <c r="R7" s="97">
        <v>41</v>
      </c>
      <c r="S7" s="97">
        <v>407</v>
      </c>
      <c r="T7" s="97">
        <v>333</v>
      </c>
      <c r="U7" s="97">
        <v>781</v>
      </c>
      <c r="V7" s="97">
        <v>1</v>
      </c>
      <c r="W7" s="97">
        <v>37</v>
      </c>
      <c r="X7" s="97">
        <v>65</v>
      </c>
      <c r="Y7" s="97">
        <v>103</v>
      </c>
      <c r="Z7" s="114">
        <v>1258</v>
      </c>
      <c r="AA7" s="113"/>
    </row>
    <row r="8" spans="1:27" ht="24.95" customHeight="1" x14ac:dyDescent="0.2">
      <c r="A8" s="1733" t="s">
        <v>31</v>
      </c>
      <c r="B8" s="1733"/>
      <c r="C8" s="97">
        <v>77</v>
      </c>
      <c r="D8" s="97">
        <v>0</v>
      </c>
      <c r="E8" s="97">
        <v>77</v>
      </c>
      <c r="F8" s="97">
        <v>6</v>
      </c>
      <c r="G8" s="97">
        <v>0</v>
      </c>
      <c r="H8" s="97">
        <v>0</v>
      </c>
      <c r="I8" s="97">
        <v>6</v>
      </c>
      <c r="J8" s="97">
        <v>51</v>
      </c>
      <c r="K8" s="97">
        <v>0</v>
      </c>
      <c r="L8" s="97">
        <v>0</v>
      </c>
      <c r="M8" s="97">
        <v>51</v>
      </c>
      <c r="N8" s="97">
        <v>0</v>
      </c>
      <c r="O8" s="97">
        <v>0</v>
      </c>
      <c r="P8" s="97">
        <v>0</v>
      </c>
      <c r="Q8" s="97">
        <v>0</v>
      </c>
      <c r="R8" s="97">
        <v>57</v>
      </c>
      <c r="S8" s="97">
        <v>0</v>
      </c>
      <c r="T8" s="97">
        <v>0</v>
      </c>
      <c r="U8" s="97">
        <v>57</v>
      </c>
      <c r="V8" s="97">
        <v>0</v>
      </c>
      <c r="W8" s="97">
        <v>0</v>
      </c>
      <c r="X8" s="97">
        <v>0</v>
      </c>
      <c r="Y8" s="97">
        <v>0</v>
      </c>
      <c r="Z8" s="114">
        <v>134</v>
      </c>
      <c r="AA8" s="113"/>
    </row>
    <row r="9" spans="1:27" ht="24.95" customHeight="1" x14ac:dyDescent="0.2">
      <c r="A9" s="1733" t="s">
        <v>32</v>
      </c>
      <c r="B9" s="1733"/>
      <c r="C9" s="97">
        <v>238</v>
      </c>
      <c r="D9" s="97">
        <v>3</v>
      </c>
      <c r="E9" s="97">
        <v>241</v>
      </c>
      <c r="F9" s="97">
        <v>103</v>
      </c>
      <c r="G9" s="97">
        <v>0</v>
      </c>
      <c r="H9" s="97">
        <v>1114</v>
      </c>
      <c r="I9" s="97">
        <v>1217</v>
      </c>
      <c r="J9" s="97">
        <v>0</v>
      </c>
      <c r="K9" s="97">
        <v>0</v>
      </c>
      <c r="L9" s="97">
        <v>0</v>
      </c>
      <c r="M9" s="97">
        <v>0</v>
      </c>
      <c r="N9" s="97">
        <v>6</v>
      </c>
      <c r="O9" s="97">
        <v>0</v>
      </c>
      <c r="P9" s="97">
        <v>0</v>
      </c>
      <c r="Q9" s="97">
        <v>6</v>
      </c>
      <c r="R9" s="97">
        <v>109</v>
      </c>
      <c r="S9" s="97">
        <v>0</v>
      </c>
      <c r="T9" s="97">
        <v>1114</v>
      </c>
      <c r="U9" s="97">
        <v>1223</v>
      </c>
      <c r="V9" s="97">
        <v>12</v>
      </c>
      <c r="W9" s="97">
        <v>6</v>
      </c>
      <c r="X9" s="97">
        <v>13</v>
      </c>
      <c r="Y9" s="97">
        <v>31</v>
      </c>
      <c r="Z9" s="114">
        <v>1495</v>
      </c>
      <c r="AA9" s="113"/>
    </row>
    <row r="10" spans="1:27" ht="24.95" customHeight="1" x14ac:dyDescent="0.2">
      <c r="A10" s="1733" t="s">
        <v>73</v>
      </c>
      <c r="B10" s="1733"/>
      <c r="C10" s="97">
        <v>313</v>
      </c>
      <c r="D10" s="97">
        <v>0</v>
      </c>
      <c r="E10" s="97">
        <v>313</v>
      </c>
      <c r="F10" s="97">
        <v>5</v>
      </c>
      <c r="G10" s="97">
        <v>13</v>
      </c>
      <c r="H10" s="97">
        <v>0</v>
      </c>
      <c r="I10" s="97">
        <v>18</v>
      </c>
      <c r="J10" s="97">
        <v>6</v>
      </c>
      <c r="K10" s="97">
        <v>20</v>
      </c>
      <c r="L10" s="97">
        <v>0</v>
      </c>
      <c r="M10" s="97">
        <v>26</v>
      </c>
      <c r="N10" s="97">
        <v>7</v>
      </c>
      <c r="O10" s="97">
        <v>0</v>
      </c>
      <c r="P10" s="97">
        <v>0</v>
      </c>
      <c r="Q10" s="97">
        <v>7</v>
      </c>
      <c r="R10" s="97">
        <v>18</v>
      </c>
      <c r="S10" s="97">
        <v>33</v>
      </c>
      <c r="T10" s="97">
        <v>0</v>
      </c>
      <c r="U10" s="97">
        <v>51</v>
      </c>
      <c r="V10" s="97">
        <v>9</v>
      </c>
      <c r="W10" s="97">
        <v>10</v>
      </c>
      <c r="X10" s="97">
        <v>0</v>
      </c>
      <c r="Y10" s="97">
        <v>19</v>
      </c>
      <c r="Z10" s="114">
        <v>383</v>
      </c>
      <c r="AA10" s="113"/>
    </row>
    <row r="11" spans="1:27" ht="24.95" customHeight="1" x14ac:dyDescent="0.2">
      <c r="A11" s="1733" t="s">
        <v>35</v>
      </c>
      <c r="B11" s="1733"/>
      <c r="C11" s="97">
        <v>48</v>
      </c>
      <c r="D11" s="97">
        <v>0</v>
      </c>
      <c r="E11" s="97">
        <v>48</v>
      </c>
      <c r="F11" s="97">
        <v>14</v>
      </c>
      <c r="G11" s="97">
        <v>0</v>
      </c>
      <c r="H11" s="97">
        <v>0</v>
      </c>
      <c r="I11" s="97">
        <v>14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14</v>
      </c>
      <c r="S11" s="97">
        <v>0</v>
      </c>
      <c r="T11" s="97">
        <v>0</v>
      </c>
      <c r="U11" s="97">
        <v>14</v>
      </c>
      <c r="V11" s="97">
        <v>5</v>
      </c>
      <c r="W11" s="97">
        <v>1</v>
      </c>
      <c r="X11" s="97">
        <v>1</v>
      </c>
      <c r="Y11" s="97">
        <v>7</v>
      </c>
      <c r="Z11" s="114">
        <v>69</v>
      </c>
      <c r="AA11" s="113"/>
    </row>
    <row r="12" spans="1:27" ht="24.95" customHeight="1" x14ac:dyDescent="0.2">
      <c r="A12" s="1733" t="s">
        <v>74</v>
      </c>
      <c r="B12" s="1733"/>
      <c r="C12" s="97">
        <v>1</v>
      </c>
      <c r="D12" s="97">
        <v>0</v>
      </c>
      <c r="E12" s="97">
        <v>1</v>
      </c>
      <c r="F12" s="97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0</v>
      </c>
      <c r="Q12" s="97">
        <v>0</v>
      </c>
      <c r="R12" s="97">
        <v>0</v>
      </c>
      <c r="S12" s="97">
        <v>0</v>
      </c>
      <c r="T12" s="97">
        <v>0</v>
      </c>
      <c r="U12" s="97">
        <v>0</v>
      </c>
      <c r="V12" s="97">
        <v>0</v>
      </c>
      <c r="W12" s="97">
        <v>0</v>
      </c>
      <c r="X12" s="97">
        <v>0</v>
      </c>
      <c r="Y12" s="97">
        <v>0</v>
      </c>
      <c r="Z12" s="114">
        <v>1</v>
      </c>
      <c r="AA12" s="113"/>
    </row>
    <row r="13" spans="1:27" ht="20.25" x14ac:dyDescent="0.2">
      <c r="A13" s="1733" t="s">
        <v>81</v>
      </c>
      <c r="B13" s="1733"/>
      <c r="C13" s="116">
        <v>22</v>
      </c>
      <c r="D13" s="116">
        <v>0</v>
      </c>
      <c r="E13" s="116">
        <v>22</v>
      </c>
      <c r="F13" s="116">
        <v>2</v>
      </c>
      <c r="G13" s="116">
        <v>0</v>
      </c>
      <c r="H13" s="116">
        <v>0</v>
      </c>
      <c r="I13" s="116">
        <v>2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2</v>
      </c>
      <c r="S13" s="116">
        <v>0</v>
      </c>
      <c r="T13" s="116">
        <v>0</v>
      </c>
      <c r="U13" s="116">
        <v>2</v>
      </c>
      <c r="V13" s="116">
        <v>0</v>
      </c>
      <c r="W13" s="116">
        <v>0</v>
      </c>
      <c r="X13" s="116">
        <v>0</v>
      </c>
      <c r="Y13" s="116">
        <v>0</v>
      </c>
      <c r="Z13" s="117">
        <v>24</v>
      </c>
      <c r="AA13" s="113"/>
    </row>
    <row r="14" spans="1:27" ht="34.5" customHeight="1" thickBot="1" x14ac:dyDescent="0.25">
      <c r="A14" s="1809" t="s">
        <v>59</v>
      </c>
      <c r="B14" s="1809"/>
      <c r="C14" s="84">
        <v>1122</v>
      </c>
      <c r="D14" s="84">
        <v>5</v>
      </c>
      <c r="E14" s="84">
        <v>1127</v>
      </c>
      <c r="F14" s="84">
        <v>151</v>
      </c>
      <c r="G14" s="84">
        <v>97</v>
      </c>
      <c r="H14" s="84">
        <v>1239</v>
      </c>
      <c r="I14" s="84">
        <v>1487</v>
      </c>
      <c r="J14" s="84">
        <v>57</v>
      </c>
      <c r="K14" s="84">
        <v>300</v>
      </c>
      <c r="L14" s="84">
        <v>31</v>
      </c>
      <c r="M14" s="84">
        <v>388</v>
      </c>
      <c r="N14" s="84">
        <v>35</v>
      </c>
      <c r="O14" s="84">
        <v>45</v>
      </c>
      <c r="P14" s="84">
        <v>208</v>
      </c>
      <c r="Q14" s="84">
        <v>288</v>
      </c>
      <c r="R14" s="84">
        <v>243</v>
      </c>
      <c r="S14" s="84">
        <v>442</v>
      </c>
      <c r="T14" s="84">
        <v>1478</v>
      </c>
      <c r="U14" s="84">
        <v>2163</v>
      </c>
      <c r="V14" s="84">
        <v>27</v>
      </c>
      <c r="W14" s="84">
        <v>54</v>
      </c>
      <c r="X14" s="84">
        <v>79</v>
      </c>
      <c r="Y14" s="84">
        <v>160</v>
      </c>
      <c r="Z14" s="115">
        <v>3450</v>
      </c>
    </row>
    <row r="15" spans="1:27" ht="15" thickTop="1" x14ac:dyDescent="0.2"/>
    <row r="16" spans="1:27" ht="25.5" x14ac:dyDescent="0.35">
      <c r="C16" s="23"/>
    </row>
  </sheetData>
  <mergeCells count="23">
    <mergeCell ref="A14:B14"/>
    <mergeCell ref="A13:B13"/>
    <mergeCell ref="A10:B10"/>
    <mergeCell ref="A11:B11"/>
    <mergeCell ref="A12:B12"/>
    <mergeCell ref="A7:B7"/>
    <mergeCell ref="A8:B8"/>
    <mergeCell ref="A9:B9"/>
    <mergeCell ref="F4:I4"/>
    <mergeCell ref="J4:M4"/>
    <mergeCell ref="N4:Q4"/>
    <mergeCell ref="V4:Y4"/>
    <mergeCell ref="A6:B6"/>
    <mergeCell ref="A1:Z1"/>
    <mergeCell ref="A2:Z2"/>
    <mergeCell ref="A3:B5"/>
    <mergeCell ref="E3:E4"/>
    <mergeCell ref="F3:I3"/>
    <mergeCell ref="J3:M3"/>
    <mergeCell ref="N3:Q3"/>
    <mergeCell ref="R3:U4"/>
    <mergeCell ref="V3:Y3"/>
    <mergeCell ref="Z3:Z5"/>
  </mergeCells>
  <pageMargins left="0.66" right="0.87" top="0.57999999999999996" bottom="0.36" header="0.41" footer="0.2"/>
  <pageSetup paperSize="9" scale="79" orientation="landscape" verticalDpi="0" r:id="rId1"/>
  <headerFooter>
    <oddFooter>&amp;C&amp;"-,غامق"&amp;10 10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0"/>
  <sheetViews>
    <sheetView rightToLeft="1" topLeftCell="C1" zoomScale="55" zoomScaleNormal="55" zoomScaleSheetLayoutView="40" workbookViewId="0">
      <selection activeCell="O30" sqref="O30"/>
    </sheetView>
  </sheetViews>
  <sheetFormatPr defaultColWidth="14.125" defaultRowHeight="14.25" x14ac:dyDescent="0.2"/>
  <cols>
    <col min="1" max="1" width="21.375" customWidth="1"/>
    <col min="2" max="2" width="12.625" customWidth="1"/>
    <col min="3" max="3" width="12.375" customWidth="1"/>
    <col min="4" max="4" width="12" customWidth="1"/>
    <col min="5" max="5" width="11.875" customWidth="1"/>
    <col min="6" max="6" width="12.125" customWidth="1"/>
    <col min="7" max="7" width="14" customWidth="1"/>
    <col min="8" max="8" width="13.125" customWidth="1"/>
    <col min="9" max="9" width="11.375" customWidth="1"/>
    <col min="10" max="10" width="14.375" customWidth="1"/>
    <col min="11" max="11" width="13.75" customWidth="1"/>
    <col min="12" max="12" width="15.875" customWidth="1"/>
    <col min="13" max="13" width="12.375" customWidth="1"/>
    <col min="26" max="26" width="14.125" customWidth="1"/>
  </cols>
  <sheetData>
    <row r="1" spans="1:28" ht="26.25" customHeight="1" x14ac:dyDescent="0.2">
      <c r="A1" s="1570" t="s">
        <v>173</v>
      </c>
      <c r="B1" s="1570"/>
      <c r="C1" s="1570"/>
      <c r="D1" s="1570"/>
      <c r="E1" s="1570"/>
      <c r="F1" s="1570"/>
      <c r="G1" s="1570"/>
      <c r="H1" s="1570"/>
      <c r="I1" s="1570"/>
      <c r="J1" s="1570"/>
      <c r="K1" s="1570"/>
      <c r="L1" s="1570"/>
      <c r="M1" s="1570"/>
      <c r="N1" s="1570"/>
      <c r="O1" s="1570"/>
      <c r="P1" s="1570"/>
      <c r="Q1" s="1570"/>
      <c r="R1" s="1570"/>
      <c r="S1" s="1570"/>
      <c r="T1" s="1570"/>
      <c r="U1" s="1570"/>
      <c r="V1" s="1570"/>
      <c r="W1" s="1570"/>
      <c r="X1" s="1570"/>
      <c r="Y1" s="1570"/>
      <c r="Z1" s="1806"/>
      <c r="AA1" s="113"/>
      <c r="AB1" s="118"/>
    </row>
    <row r="2" spans="1:28" ht="31.5" customHeight="1" x14ac:dyDescent="0.2">
      <c r="A2" s="1797" t="s">
        <v>229</v>
      </c>
      <c r="B2" s="1797"/>
      <c r="C2" s="1797"/>
      <c r="D2" s="1797"/>
      <c r="E2" s="1797"/>
      <c r="F2" s="1797"/>
      <c r="G2" s="1797"/>
      <c r="H2" s="1797"/>
      <c r="I2" s="1797"/>
      <c r="J2" s="1797"/>
      <c r="K2" s="1797"/>
      <c r="L2" s="1797"/>
      <c r="M2" s="1797"/>
      <c r="N2" s="1797"/>
      <c r="O2" s="1797"/>
      <c r="P2" s="1797"/>
      <c r="Q2" s="1797"/>
      <c r="R2" s="1797"/>
      <c r="S2" s="1797"/>
      <c r="T2" s="1797"/>
      <c r="U2" s="1797"/>
      <c r="V2" s="1797"/>
      <c r="W2" s="1797"/>
      <c r="X2" s="1797"/>
      <c r="Y2" s="1797"/>
      <c r="Z2" s="1807"/>
      <c r="AA2" s="113"/>
      <c r="AB2" s="118"/>
    </row>
    <row r="3" spans="1:28" ht="30.75" customHeight="1" x14ac:dyDescent="0.2">
      <c r="A3" s="1796" t="s">
        <v>134</v>
      </c>
      <c r="B3" s="1796"/>
      <c r="C3" s="97" t="s">
        <v>20</v>
      </c>
      <c r="D3" s="97" t="s">
        <v>21</v>
      </c>
      <c r="E3" s="1796" t="s">
        <v>217</v>
      </c>
      <c r="F3" s="1798" t="s">
        <v>89</v>
      </c>
      <c r="G3" s="1798"/>
      <c r="H3" s="1798"/>
      <c r="I3" s="1798"/>
      <c r="J3" s="1798" t="s">
        <v>65</v>
      </c>
      <c r="K3" s="1798"/>
      <c r="L3" s="1798"/>
      <c r="M3" s="1798"/>
      <c r="N3" s="1798" t="s">
        <v>221</v>
      </c>
      <c r="O3" s="1798"/>
      <c r="P3" s="1798"/>
      <c r="Q3" s="1798"/>
      <c r="R3" s="1796" t="s">
        <v>224</v>
      </c>
      <c r="S3" s="1796"/>
      <c r="T3" s="1796"/>
      <c r="U3" s="1796"/>
      <c r="V3" s="1798" t="s">
        <v>222</v>
      </c>
      <c r="W3" s="1798"/>
      <c r="X3" s="1798"/>
      <c r="Y3" s="1798"/>
      <c r="Z3" s="1799" t="s">
        <v>17</v>
      </c>
      <c r="AA3" s="113"/>
      <c r="AB3" s="118"/>
    </row>
    <row r="4" spans="1:28" ht="58.5" customHeight="1" x14ac:dyDescent="0.2">
      <c r="A4" s="1570"/>
      <c r="B4" s="1570"/>
      <c r="C4" s="97" t="s">
        <v>215</v>
      </c>
      <c r="D4" s="97" t="s">
        <v>215</v>
      </c>
      <c r="E4" s="1797"/>
      <c r="F4" s="1798" t="s">
        <v>215</v>
      </c>
      <c r="G4" s="1798"/>
      <c r="H4" s="1798"/>
      <c r="I4" s="1798"/>
      <c r="J4" s="1798" t="s">
        <v>215</v>
      </c>
      <c r="K4" s="1798"/>
      <c r="L4" s="1798"/>
      <c r="M4" s="1798"/>
      <c r="N4" s="1798" t="s">
        <v>215</v>
      </c>
      <c r="O4" s="1798"/>
      <c r="P4" s="1798"/>
      <c r="Q4" s="1798"/>
      <c r="R4" s="1797"/>
      <c r="S4" s="1797"/>
      <c r="T4" s="1797"/>
      <c r="U4" s="1797"/>
      <c r="V4" s="1798" t="s">
        <v>215</v>
      </c>
      <c r="W4" s="1798"/>
      <c r="X4" s="1798"/>
      <c r="Y4" s="1798"/>
      <c r="Z4" s="1800"/>
      <c r="AA4" s="113"/>
      <c r="AB4" s="118"/>
    </row>
    <row r="5" spans="1:28" ht="37.5" customHeight="1" thickBot="1" x14ac:dyDescent="0.25">
      <c r="A5" s="1808"/>
      <c r="B5" s="1808"/>
      <c r="C5" s="112" t="s">
        <v>216</v>
      </c>
      <c r="D5" s="112" t="s">
        <v>216</v>
      </c>
      <c r="E5" s="112" t="s">
        <v>216</v>
      </c>
      <c r="F5" s="112" t="s">
        <v>218</v>
      </c>
      <c r="G5" s="112" t="s">
        <v>219</v>
      </c>
      <c r="H5" s="112" t="s">
        <v>220</v>
      </c>
      <c r="I5" s="112" t="s">
        <v>0</v>
      </c>
      <c r="J5" s="112" t="s">
        <v>218</v>
      </c>
      <c r="K5" s="112" t="s">
        <v>219</v>
      </c>
      <c r="L5" s="112" t="s">
        <v>220</v>
      </c>
      <c r="M5" s="112" t="s">
        <v>0</v>
      </c>
      <c r="N5" s="112" t="s">
        <v>218</v>
      </c>
      <c r="O5" s="112" t="s">
        <v>219</v>
      </c>
      <c r="P5" s="112" t="s">
        <v>220</v>
      </c>
      <c r="Q5" s="112" t="s">
        <v>0</v>
      </c>
      <c r="R5" s="112" t="s">
        <v>218</v>
      </c>
      <c r="S5" s="112" t="s">
        <v>219</v>
      </c>
      <c r="T5" s="112" t="s">
        <v>220</v>
      </c>
      <c r="U5" s="112" t="s">
        <v>0</v>
      </c>
      <c r="V5" s="112" t="s">
        <v>225</v>
      </c>
      <c r="W5" s="112" t="s">
        <v>226</v>
      </c>
      <c r="X5" s="112" t="s">
        <v>227</v>
      </c>
      <c r="Y5" s="112" t="s">
        <v>0</v>
      </c>
      <c r="Z5" s="1801"/>
      <c r="AA5" s="113"/>
      <c r="AB5" s="118"/>
    </row>
    <row r="6" spans="1:28" ht="24.95" customHeight="1" x14ac:dyDescent="0.2">
      <c r="A6" s="1733" t="s">
        <v>32</v>
      </c>
      <c r="B6" s="1733"/>
      <c r="C6" s="97">
        <v>7</v>
      </c>
      <c r="D6" s="97">
        <v>0</v>
      </c>
      <c r="E6" s="97">
        <v>7</v>
      </c>
      <c r="F6" s="97">
        <v>0</v>
      </c>
      <c r="G6" s="97">
        <v>0</v>
      </c>
      <c r="H6" s="97">
        <v>20</v>
      </c>
      <c r="I6" s="97">
        <v>20</v>
      </c>
      <c r="J6" s="97">
        <v>0</v>
      </c>
      <c r="K6" s="97">
        <v>0</v>
      </c>
      <c r="L6" s="97">
        <v>0</v>
      </c>
      <c r="M6" s="97">
        <v>0</v>
      </c>
      <c r="N6" s="97">
        <v>0</v>
      </c>
      <c r="O6" s="97">
        <v>0</v>
      </c>
      <c r="P6" s="97">
        <v>21</v>
      </c>
      <c r="Q6" s="97">
        <v>21</v>
      </c>
      <c r="R6" s="97">
        <v>0</v>
      </c>
      <c r="S6" s="97">
        <v>0</v>
      </c>
      <c r="T6" s="97">
        <v>41</v>
      </c>
      <c r="U6" s="97">
        <v>41</v>
      </c>
      <c r="V6" s="97">
        <v>0</v>
      </c>
      <c r="W6" s="97">
        <v>0</v>
      </c>
      <c r="X6" s="97">
        <v>4</v>
      </c>
      <c r="Y6" s="97">
        <v>4</v>
      </c>
      <c r="Z6" s="114">
        <v>52</v>
      </c>
      <c r="AA6" s="113"/>
      <c r="AB6" s="118"/>
    </row>
    <row r="7" spans="1:28" ht="34.5" customHeight="1" thickBot="1" x14ac:dyDescent="0.25">
      <c r="A7" s="1809" t="s">
        <v>59</v>
      </c>
      <c r="B7" s="1809"/>
      <c r="C7" s="84">
        <v>7</v>
      </c>
      <c r="D7" s="84">
        <v>0</v>
      </c>
      <c r="E7" s="84">
        <v>7</v>
      </c>
      <c r="F7" s="84">
        <v>0</v>
      </c>
      <c r="G7" s="84">
        <v>0</v>
      </c>
      <c r="H7" s="84">
        <v>20</v>
      </c>
      <c r="I7" s="84">
        <v>20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21</v>
      </c>
      <c r="Q7" s="84">
        <v>21</v>
      </c>
      <c r="R7" s="84">
        <v>0</v>
      </c>
      <c r="S7" s="84">
        <v>0</v>
      </c>
      <c r="T7" s="84">
        <v>41</v>
      </c>
      <c r="U7" s="84">
        <v>41</v>
      </c>
      <c r="V7" s="84">
        <v>0</v>
      </c>
      <c r="W7" s="84">
        <v>0</v>
      </c>
      <c r="X7" s="84">
        <v>4</v>
      </c>
      <c r="Y7" s="84">
        <v>4</v>
      </c>
      <c r="Z7" s="115">
        <v>52</v>
      </c>
      <c r="AB7" s="118"/>
    </row>
    <row r="8" spans="1:28" ht="15" thickTop="1" x14ac:dyDescent="0.2"/>
    <row r="9" spans="1:28" ht="25.5" x14ac:dyDescent="0.35">
      <c r="C9" s="23"/>
    </row>
    <row r="10" spans="1:28" x14ac:dyDescent="0.2">
      <c r="C10" t="s">
        <v>107</v>
      </c>
    </row>
  </sheetData>
  <mergeCells count="16">
    <mergeCell ref="A7:B7"/>
    <mergeCell ref="A6:B6"/>
    <mergeCell ref="F4:I4"/>
    <mergeCell ref="J4:M4"/>
    <mergeCell ref="N4:Q4"/>
    <mergeCell ref="V4:Y4"/>
    <mergeCell ref="A1:Z1"/>
    <mergeCell ref="A2:Z2"/>
    <mergeCell ref="A3:B5"/>
    <mergeCell ref="E3:E4"/>
    <mergeCell ref="F3:I3"/>
    <mergeCell ref="J3:M3"/>
    <mergeCell ref="N3:Q3"/>
    <mergeCell ref="R3:U4"/>
    <mergeCell ref="V3:Y3"/>
    <mergeCell ref="Z3:Z5"/>
  </mergeCells>
  <pageMargins left="0.66" right="0.87" top="0.57999999999999996" bottom="0.36" header="0.41" footer="0.2"/>
  <pageSetup paperSize="9" scale="79" orientation="landscape" verticalDpi="0" r:id="rId1"/>
  <headerFooter>
    <oddFooter>&amp;C&amp;"-,غامق"&amp;10 10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L36"/>
  <sheetViews>
    <sheetView rightToLeft="1" topLeftCell="A19" zoomScale="70" zoomScaleNormal="70" zoomScaleSheetLayoutView="90" workbookViewId="0">
      <selection activeCell="C43" sqref="C43"/>
    </sheetView>
  </sheetViews>
  <sheetFormatPr defaultColWidth="6" defaultRowHeight="12.75" x14ac:dyDescent="0.2"/>
  <cols>
    <col min="1" max="1" width="18.125" style="21" customWidth="1"/>
    <col min="2" max="2" width="8.625" style="21" customWidth="1"/>
    <col min="3" max="3" width="7" style="21" customWidth="1"/>
    <col min="4" max="5" width="7.375" style="21" customWidth="1"/>
    <col min="6" max="6" width="6.875" style="21" customWidth="1"/>
    <col min="7" max="7" width="7.875" style="21" customWidth="1"/>
    <col min="8" max="8" width="6.875" style="21" customWidth="1"/>
    <col min="9" max="9" width="8.375" style="21" customWidth="1"/>
    <col min="10" max="10" width="8.625" style="21" customWidth="1"/>
    <col min="11" max="11" width="7.25" style="21" customWidth="1"/>
    <col min="12" max="12" width="8.375" style="21" customWidth="1"/>
    <col min="13" max="13" width="9.125" style="21" customWidth="1"/>
    <col min="14" max="14" width="9" style="21" customWidth="1"/>
    <col min="15" max="15" width="9.375" style="21" customWidth="1"/>
    <col min="16" max="16" width="10.375" style="21" customWidth="1"/>
    <col min="17" max="17" width="11.625" style="21" customWidth="1"/>
    <col min="18" max="18" width="7.375" style="21" customWidth="1"/>
    <col min="19" max="19" width="7.75" style="21" customWidth="1"/>
    <col min="20" max="20" width="6.375" style="21" bestFit="1" customWidth="1"/>
    <col min="21" max="21" width="8.25" style="21" customWidth="1"/>
    <col min="22" max="22" width="6" style="21"/>
    <col min="23" max="23" width="7.875" style="21" bestFit="1" customWidth="1"/>
    <col min="24" max="24" width="9.375" style="21" customWidth="1"/>
    <col min="25" max="25" width="6.25" style="21" bestFit="1" customWidth="1"/>
    <col min="26" max="26" width="10.125" style="21" bestFit="1" customWidth="1"/>
    <col min="27" max="27" width="11.375" style="21" customWidth="1"/>
    <col min="28" max="28" width="6.25" style="21" bestFit="1" customWidth="1"/>
    <col min="29" max="29" width="8.375" style="21" customWidth="1"/>
    <col min="30" max="30" width="7.25" style="21" customWidth="1"/>
    <col min="31" max="31" width="10.125" style="21" bestFit="1" customWidth="1"/>
    <col min="32" max="32" width="11.625" style="21" customWidth="1"/>
    <col min="33" max="33" width="8.875" style="21" customWidth="1"/>
    <col min="34" max="34" width="10.875" style="21" bestFit="1" customWidth="1"/>
    <col min="35" max="35" width="6.625" style="21" bestFit="1" customWidth="1"/>
    <col min="36" max="36" width="8" style="21" customWidth="1"/>
    <col min="37" max="50" width="6.25" style="21" bestFit="1" customWidth="1"/>
    <col min="51" max="52" width="7.875" style="21" bestFit="1" customWidth="1"/>
    <col min="53" max="16384" width="6" style="21"/>
  </cols>
  <sheetData>
    <row r="1" spans="1:38" ht="25.15" customHeight="1" x14ac:dyDescent="0.2">
      <c r="A1" s="1570" t="s">
        <v>90</v>
      </c>
      <c r="B1" s="1570"/>
      <c r="C1" s="1570"/>
      <c r="D1" s="1570"/>
      <c r="E1" s="1570"/>
      <c r="F1" s="1570"/>
      <c r="G1" s="1570"/>
      <c r="H1" s="1570"/>
      <c r="I1" s="1570"/>
      <c r="J1" s="1570"/>
      <c r="K1" s="1570"/>
      <c r="L1" s="1570"/>
      <c r="M1" s="1570"/>
      <c r="N1" s="1570"/>
      <c r="O1" s="1570"/>
      <c r="P1" s="1570"/>
      <c r="Q1" s="1570"/>
      <c r="R1" s="1570"/>
      <c r="S1" s="1570"/>
      <c r="T1" s="1570"/>
      <c r="U1" s="1570"/>
      <c r="V1" s="1570"/>
      <c r="W1" s="1570"/>
      <c r="X1" s="1570"/>
      <c r="Y1" s="1570"/>
      <c r="Z1" s="1570"/>
      <c r="AA1" s="1570"/>
      <c r="AB1" s="1570"/>
      <c r="AC1" s="1570"/>
      <c r="AD1" s="1570"/>
      <c r="AE1" s="1570"/>
      <c r="AF1" s="1570"/>
      <c r="AG1" s="1570"/>
      <c r="AH1" s="1570"/>
      <c r="AI1" s="1570"/>
      <c r="AJ1" s="1570"/>
    </row>
    <row r="2" spans="1:38" ht="25.15" customHeight="1" thickBot="1" x14ac:dyDescent="0.25">
      <c r="A2" s="1810" t="s">
        <v>258</v>
      </c>
      <c r="B2" s="1810"/>
      <c r="C2" s="1810"/>
      <c r="D2" s="1810"/>
      <c r="E2" s="1810"/>
      <c r="F2" s="1810"/>
      <c r="G2" s="1810"/>
      <c r="H2" s="1810"/>
      <c r="I2" s="1810"/>
      <c r="J2" s="1810"/>
      <c r="K2" s="1810"/>
      <c r="L2" s="1810"/>
      <c r="M2" s="1810"/>
      <c r="N2" s="1810"/>
      <c r="O2" s="1810"/>
      <c r="P2" s="1810"/>
      <c r="Q2" s="1810"/>
      <c r="R2" s="1810"/>
      <c r="S2" s="1810"/>
      <c r="T2" s="1810"/>
      <c r="U2" s="1810"/>
      <c r="V2" s="1810"/>
      <c r="W2" s="1810"/>
      <c r="X2" s="1810"/>
      <c r="Y2" s="1810"/>
      <c r="Z2" s="1810"/>
      <c r="AA2" s="1810"/>
      <c r="AB2" s="1810"/>
      <c r="AC2" s="1810"/>
      <c r="AD2" s="1810"/>
      <c r="AE2" s="1810"/>
      <c r="AF2" s="1810"/>
      <c r="AG2" s="1810"/>
      <c r="AH2" s="1810"/>
      <c r="AI2" s="1810"/>
      <c r="AJ2" s="1810"/>
    </row>
    <row r="3" spans="1:38" ht="55.5" customHeight="1" x14ac:dyDescent="0.2">
      <c r="A3" s="1818" t="s">
        <v>230</v>
      </c>
      <c r="B3" s="1818"/>
      <c r="C3" s="1495" t="s">
        <v>91</v>
      </c>
      <c r="D3" s="1495" t="s">
        <v>92</v>
      </c>
      <c r="E3" s="1570" t="s">
        <v>231</v>
      </c>
      <c r="F3" s="1570" t="s">
        <v>93</v>
      </c>
      <c r="G3" s="1570" t="s">
        <v>94</v>
      </c>
      <c r="H3" s="1570" t="s">
        <v>95</v>
      </c>
      <c r="I3" s="1570" t="s">
        <v>96</v>
      </c>
      <c r="J3" s="1570" t="s">
        <v>232</v>
      </c>
      <c r="K3" s="1570" t="s">
        <v>233</v>
      </c>
      <c r="L3" s="1570" t="s">
        <v>234</v>
      </c>
      <c r="M3" s="1570" t="s">
        <v>235</v>
      </c>
      <c r="N3" s="1570" t="s">
        <v>236</v>
      </c>
      <c r="O3" s="1570" t="s">
        <v>237</v>
      </c>
      <c r="P3" s="1570" t="s">
        <v>238</v>
      </c>
      <c r="Q3" s="1813" t="s">
        <v>239</v>
      </c>
      <c r="R3" s="1813" t="s">
        <v>240</v>
      </c>
      <c r="S3" s="1813" t="s">
        <v>241</v>
      </c>
      <c r="T3" s="1813" t="s">
        <v>242</v>
      </c>
      <c r="U3" s="1813" t="s">
        <v>243</v>
      </c>
      <c r="V3" s="1813" t="s">
        <v>244</v>
      </c>
      <c r="W3" s="1813" t="s">
        <v>245</v>
      </c>
      <c r="X3" s="1813" t="s">
        <v>246</v>
      </c>
      <c r="Y3" s="1813" t="s">
        <v>247</v>
      </c>
      <c r="Z3" s="1813" t="s">
        <v>248</v>
      </c>
      <c r="AA3" s="1813" t="s">
        <v>249</v>
      </c>
      <c r="AB3" s="1813" t="s">
        <v>250</v>
      </c>
      <c r="AC3" s="1813" t="s">
        <v>251</v>
      </c>
      <c r="AD3" s="1813" t="s">
        <v>252</v>
      </c>
      <c r="AE3" s="1813" t="s">
        <v>253</v>
      </c>
      <c r="AF3" s="1813" t="s">
        <v>254</v>
      </c>
      <c r="AG3" s="1813" t="s">
        <v>255</v>
      </c>
      <c r="AH3" s="1813" t="s">
        <v>256</v>
      </c>
      <c r="AI3" s="1813" t="s">
        <v>257</v>
      </c>
      <c r="AJ3" s="1813" t="s">
        <v>0</v>
      </c>
      <c r="AK3" s="119"/>
      <c r="AL3" s="119"/>
    </row>
    <row r="4" spans="1:38" ht="31.9" customHeight="1" thickBot="1" x14ac:dyDescent="0.25">
      <c r="A4" s="1819"/>
      <c r="B4" s="1819"/>
      <c r="C4" s="1820"/>
      <c r="D4" s="1820"/>
      <c r="E4" s="1814"/>
      <c r="F4" s="1814"/>
      <c r="G4" s="1814"/>
      <c r="H4" s="1814"/>
      <c r="I4" s="1814"/>
      <c r="J4" s="1814"/>
      <c r="K4" s="1814"/>
      <c r="L4" s="1814"/>
      <c r="M4" s="1814"/>
      <c r="N4" s="1814"/>
      <c r="O4" s="1814"/>
      <c r="P4" s="1814"/>
      <c r="Q4" s="1814"/>
      <c r="R4" s="1814"/>
      <c r="S4" s="1814"/>
      <c r="T4" s="1814"/>
      <c r="U4" s="1814"/>
      <c r="V4" s="1814"/>
      <c r="W4" s="1814"/>
      <c r="X4" s="1814"/>
      <c r="Y4" s="1814"/>
      <c r="Z4" s="1814"/>
      <c r="AA4" s="1814"/>
      <c r="AB4" s="1814"/>
      <c r="AC4" s="1814"/>
      <c r="AD4" s="1814"/>
      <c r="AE4" s="1814"/>
      <c r="AF4" s="1814"/>
      <c r="AG4" s="1814"/>
      <c r="AH4" s="1814"/>
      <c r="AI4" s="1814"/>
      <c r="AJ4" s="1814"/>
    </row>
    <row r="5" spans="1:38" ht="25.15" customHeight="1" thickTop="1" x14ac:dyDescent="0.2">
      <c r="A5" s="1812" t="s">
        <v>98</v>
      </c>
      <c r="B5" s="1812"/>
      <c r="C5" s="41">
        <v>7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1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  <c r="AG5" s="41">
        <v>0</v>
      </c>
      <c r="AH5" s="41">
        <v>0</v>
      </c>
      <c r="AI5" s="41">
        <v>42</v>
      </c>
      <c r="AJ5" s="41">
        <v>50</v>
      </c>
    </row>
    <row r="6" spans="1:38" ht="25.15" customHeight="1" x14ac:dyDescent="0.2">
      <c r="A6" s="1811" t="s">
        <v>27</v>
      </c>
      <c r="B6" s="1811"/>
      <c r="C6" s="42">
        <v>0</v>
      </c>
      <c r="D6" s="42">
        <v>3</v>
      </c>
      <c r="E6" s="42">
        <v>0</v>
      </c>
      <c r="F6" s="22">
        <v>0</v>
      </c>
      <c r="G6" s="22">
        <v>0</v>
      </c>
      <c r="H6" s="42">
        <v>0</v>
      </c>
      <c r="I6" s="22">
        <v>0</v>
      </c>
      <c r="J6" s="42">
        <v>0</v>
      </c>
      <c r="K6" s="42">
        <v>0</v>
      </c>
      <c r="L6" s="42">
        <v>0</v>
      </c>
      <c r="M6" s="2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2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2">
        <v>0</v>
      </c>
      <c r="AB6" s="42">
        <v>0</v>
      </c>
      <c r="AC6" s="42">
        <v>0</v>
      </c>
      <c r="AD6" s="42">
        <v>0</v>
      </c>
      <c r="AE6" s="42">
        <v>0</v>
      </c>
      <c r="AF6" s="42">
        <v>0</v>
      </c>
      <c r="AG6" s="42">
        <v>0</v>
      </c>
      <c r="AH6" s="42">
        <v>0</v>
      </c>
      <c r="AI6" s="42">
        <v>1</v>
      </c>
      <c r="AJ6" s="42">
        <v>6</v>
      </c>
    </row>
    <row r="7" spans="1:38" ht="25.15" customHeight="1" x14ac:dyDescent="0.2">
      <c r="A7" s="1811" t="s">
        <v>99</v>
      </c>
      <c r="B7" s="1811"/>
      <c r="C7" s="42">
        <v>38</v>
      </c>
      <c r="D7" s="42">
        <v>58</v>
      </c>
      <c r="E7" s="42">
        <v>7</v>
      </c>
      <c r="F7" s="22">
        <v>16</v>
      </c>
      <c r="G7" s="22">
        <v>2</v>
      </c>
      <c r="H7" s="42">
        <v>0</v>
      </c>
      <c r="I7" s="22">
        <v>0</v>
      </c>
      <c r="J7" s="42">
        <v>6</v>
      </c>
      <c r="K7" s="22">
        <v>1</v>
      </c>
      <c r="L7" s="22">
        <v>0</v>
      </c>
      <c r="M7" s="22">
        <v>0</v>
      </c>
      <c r="N7" s="42">
        <v>0</v>
      </c>
      <c r="O7" s="22">
        <v>0</v>
      </c>
      <c r="P7" s="42">
        <v>0</v>
      </c>
      <c r="Q7" s="42">
        <v>0</v>
      </c>
      <c r="R7" s="42">
        <v>6</v>
      </c>
      <c r="S7" s="42">
        <v>0</v>
      </c>
      <c r="T7" s="42">
        <v>3</v>
      </c>
      <c r="U7" s="42">
        <v>14</v>
      </c>
      <c r="V7" s="42">
        <v>88</v>
      </c>
      <c r="W7" s="42">
        <v>0</v>
      </c>
      <c r="X7" s="42">
        <v>2</v>
      </c>
      <c r="Y7" s="42">
        <v>0</v>
      </c>
      <c r="Z7" s="42">
        <v>2</v>
      </c>
      <c r="AA7" s="42">
        <v>40</v>
      </c>
      <c r="AB7" s="42">
        <v>0</v>
      </c>
      <c r="AC7" s="42">
        <v>0</v>
      </c>
      <c r="AD7" s="42">
        <v>0</v>
      </c>
      <c r="AE7" s="42">
        <v>0</v>
      </c>
      <c r="AF7" s="42">
        <v>0</v>
      </c>
      <c r="AG7" s="42">
        <v>0</v>
      </c>
      <c r="AH7" s="42">
        <v>0</v>
      </c>
      <c r="AI7" s="42">
        <v>75</v>
      </c>
      <c r="AJ7" s="42">
        <v>358</v>
      </c>
    </row>
    <row r="8" spans="1:38" ht="25.15" customHeight="1" x14ac:dyDescent="0.2">
      <c r="A8" s="1811" t="s">
        <v>100</v>
      </c>
      <c r="B8" s="1811"/>
      <c r="C8" s="22">
        <v>0</v>
      </c>
      <c r="D8" s="22">
        <v>5</v>
      </c>
      <c r="E8" s="22">
        <v>1</v>
      </c>
      <c r="F8" s="22">
        <v>8</v>
      </c>
      <c r="G8" s="22">
        <v>95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4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2">
        <v>0</v>
      </c>
      <c r="AC8" s="42">
        <v>0</v>
      </c>
      <c r="AD8" s="42">
        <v>0</v>
      </c>
      <c r="AE8" s="42">
        <v>0</v>
      </c>
      <c r="AF8" s="42">
        <v>0</v>
      </c>
      <c r="AG8" s="42">
        <v>0</v>
      </c>
      <c r="AH8" s="42">
        <v>0</v>
      </c>
      <c r="AI8" s="42">
        <v>732</v>
      </c>
      <c r="AJ8" s="42">
        <v>845</v>
      </c>
    </row>
    <row r="9" spans="1:38" ht="25.15" customHeight="1" x14ac:dyDescent="0.2">
      <c r="A9" s="1811" t="s">
        <v>30</v>
      </c>
      <c r="B9" s="1811"/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</row>
    <row r="10" spans="1:38" ht="25.15" customHeight="1" x14ac:dyDescent="0.2">
      <c r="A10" s="1811" t="s">
        <v>31</v>
      </c>
      <c r="B10" s="1811"/>
      <c r="C10" s="42">
        <v>1</v>
      </c>
      <c r="D10" s="22">
        <v>1</v>
      </c>
      <c r="E10" s="22">
        <v>6</v>
      </c>
      <c r="F10" s="22">
        <v>1</v>
      </c>
      <c r="G10" s="22">
        <v>2</v>
      </c>
      <c r="H10" s="22">
        <v>14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8</v>
      </c>
      <c r="Z10" s="42">
        <v>0</v>
      </c>
      <c r="AA10" s="42">
        <v>1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  <c r="AG10" s="42">
        <v>0</v>
      </c>
      <c r="AH10" s="42">
        <v>0</v>
      </c>
      <c r="AI10" s="42">
        <v>113</v>
      </c>
      <c r="AJ10" s="42">
        <v>147</v>
      </c>
    </row>
    <row r="11" spans="1:38" ht="25.15" customHeight="1" x14ac:dyDescent="0.2">
      <c r="A11" s="1811" t="s">
        <v>32</v>
      </c>
      <c r="B11" s="1811"/>
      <c r="C11" s="42">
        <v>10</v>
      </c>
      <c r="D11" s="42">
        <v>68</v>
      </c>
      <c r="E11" s="42">
        <v>14</v>
      </c>
      <c r="F11" s="22">
        <v>1</v>
      </c>
      <c r="G11" s="22">
        <v>4</v>
      </c>
      <c r="H11" s="42">
        <v>0</v>
      </c>
      <c r="I11" s="42">
        <v>0</v>
      </c>
      <c r="J11" s="22">
        <v>10</v>
      </c>
      <c r="K11" s="42">
        <v>13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2</v>
      </c>
      <c r="R11" s="42">
        <v>3</v>
      </c>
      <c r="S11" s="42">
        <v>7</v>
      </c>
      <c r="T11" s="42">
        <v>9</v>
      </c>
      <c r="U11" s="42">
        <v>33</v>
      </c>
      <c r="V11" s="42">
        <v>1</v>
      </c>
      <c r="W11" s="42">
        <v>0</v>
      </c>
      <c r="X11" s="42">
        <v>1</v>
      </c>
      <c r="Y11" s="42">
        <v>0</v>
      </c>
      <c r="Z11" s="42">
        <v>0</v>
      </c>
      <c r="AA11" s="42">
        <v>0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  <c r="AG11" s="42">
        <v>0</v>
      </c>
      <c r="AH11" s="42">
        <v>0</v>
      </c>
      <c r="AI11" s="42">
        <v>59</v>
      </c>
      <c r="AJ11" s="42">
        <v>235</v>
      </c>
    </row>
    <row r="12" spans="1:38" ht="25.15" customHeight="1" x14ac:dyDescent="0.2">
      <c r="A12" s="1811" t="s">
        <v>101</v>
      </c>
      <c r="B12" s="1811"/>
      <c r="C12" s="22">
        <v>1156</v>
      </c>
      <c r="D12" s="22">
        <v>107</v>
      </c>
      <c r="E12" s="22">
        <v>0</v>
      </c>
      <c r="F12" s="22">
        <v>92</v>
      </c>
      <c r="G12" s="22">
        <v>0</v>
      </c>
      <c r="H12" s="22">
        <v>0</v>
      </c>
      <c r="I12" s="22">
        <v>0</v>
      </c>
      <c r="J12" s="42">
        <v>0</v>
      </c>
      <c r="K12" s="22">
        <v>0</v>
      </c>
      <c r="L12" s="22">
        <v>0</v>
      </c>
      <c r="M12" s="22">
        <v>0</v>
      </c>
      <c r="N12" s="42">
        <v>0</v>
      </c>
      <c r="O12" s="2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2</v>
      </c>
      <c r="U12" s="42">
        <v>2356</v>
      </c>
      <c r="V12" s="42">
        <v>7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4</v>
      </c>
      <c r="AJ12" s="42">
        <v>3724</v>
      </c>
    </row>
    <row r="13" spans="1:38" ht="25.15" customHeight="1" x14ac:dyDescent="0.2">
      <c r="A13" s="1811" t="s">
        <v>145</v>
      </c>
      <c r="B13" s="1811"/>
      <c r="C13" s="22">
        <v>25</v>
      </c>
      <c r="D13" s="22">
        <v>12</v>
      </c>
      <c r="E13" s="22">
        <v>0</v>
      </c>
      <c r="F13" s="22">
        <v>7</v>
      </c>
      <c r="G13" s="22">
        <v>3</v>
      </c>
      <c r="H13" s="22">
        <v>0</v>
      </c>
      <c r="I13" s="22">
        <v>0</v>
      </c>
      <c r="J13" s="42">
        <v>11</v>
      </c>
      <c r="K13" s="22">
        <v>0</v>
      </c>
      <c r="L13" s="22">
        <v>0</v>
      </c>
      <c r="M13" s="22">
        <v>0</v>
      </c>
      <c r="N13" s="42">
        <v>6</v>
      </c>
      <c r="O13" s="2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3</v>
      </c>
      <c r="U13" s="42">
        <v>1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55</v>
      </c>
      <c r="AE13" s="42">
        <v>0</v>
      </c>
      <c r="AF13" s="42">
        <v>0</v>
      </c>
      <c r="AG13" s="42">
        <v>0</v>
      </c>
      <c r="AH13" s="42">
        <v>0</v>
      </c>
      <c r="AI13" s="42">
        <v>32</v>
      </c>
      <c r="AJ13" s="42">
        <v>155</v>
      </c>
    </row>
    <row r="14" spans="1:38" ht="25.15" customHeight="1" x14ac:dyDescent="0.2">
      <c r="A14" s="1811" t="s">
        <v>34</v>
      </c>
      <c r="B14" s="1811"/>
      <c r="C14" s="42">
        <v>0</v>
      </c>
      <c r="D14" s="22">
        <v>1</v>
      </c>
      <c r="E14" s="22">
        <v>0</v>
      </c>
      <c r="F14" s="22">
        <v>5</v>
      </c>
      <c r="G14" s="22">
        <v>1</v>
      </c>
      <c r="H14" s="22">
        <v>0</v>
      </c>
      <c r="I14" s="22">
        <v>0</v>
      </c>
      <c r="J14" s="42">
        <v>0</v>
      </c>
      <c r="K14" s="22">
        <v>1</v>
      </c>
      <c r="L14" s="22">
        <v>0</v>
      </c>
      <c r="M14" s="22">
        <v>0</v>
      </c>
      <c r="N14" s="22">
        <v>0</v>
      </c>
      <c r="O14" s="42">
        <v>15</v>
      </c>
      <c r="P14" s="42">
        <v>0</v>
      </c>
      <c r="Q14" s="42">
        <v>0</v>
      </c>
      <c r="R14" s="42">
        <v>0</v>
      </c>
      <c r="S14" s="42">
        <v>0</v>
      </c>
      <c r="T14" s="42">
        <v>1</v>
      </c>
      <c r="U14" s="42">
        <v>1</v>
      </c>
      <c r="V14" s="42">
        <v>0</v>
      </c>
      <c r="W14" s="42">
        <v>1</v>
      </c>
      <c r="X14" s="42">
        <v>1</v>
      </c>
      <c r="Y14" s="42">
        <v>0</v>
      </c>
      <c r="Z14" s="42">
        <v>0</v>
      </c>
      <c r="AA14" s="42">
        <v>8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80</v>
      </c>
      <c r="AJ14" s="42">
        <v>115</v>
      </c>
    </row>
    <row r="15" spans="1:38" ht="25.15" customHeight="1" x14ac:dyDescent="0.2">
      <c r="A15" s="1811" t="s">
        <v>35</v>
      </c>
      <c r="B15" s="1811"/>
      <c r="C15" s="42">
        <v>3</v>
      </c>
      <c r="D15" s="22">
        <v>5</v>
      </c>
      <c r="E15" s="22">
        <v>0</v>
      </c>
      <c r="F15" s="22">
        <v>2</v>
      </c>
      <c r="G15" s="22">
        <v>3</v>
      </c>
      <c r="H15" s="22">
        <v>1</v>
      </c>
      <c r="I15" s="22">
        <v>0</v>
      </c>
      <c r="J15" s="22">
        <v>6</v>
      </c>
      <c r="K15" s="22">
        <v>1</v>
      </c>
      <c r="L15" s="22">
        <v>2</v>
      </c>
      <c r="M15" s="22">
        <v>0</v>
      </c>
      <c r="N15" s="22">
        <v>0</v>
      </c>
      <c r="O15" s="22">
        <v>0</v>
      </c>
      <c r="P15" s="2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7</v>
      </c>
      <c r="V15" s="42">
        <v>1</v>
      </c>
      <c r="W15" s="42">
        <v>2</v>
      </c>
      <c r="X15" s="42">
        <v>17</v>
      </c>
      <c r="Y15" s="42">
        <v>1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14</v>
      </c>
      <c r="AJ15" s="42">
        <v>65</v>
      </c>
    </row>
    <row r="16" spans="1:38" ht="25.15" customHeight="1" x14ac:dyDescent="0.2">
      <c r="A16" s="1811" t="s">
        <v>102</v>
      </c>
      <c r="B16" s="1811"/>
      <c r="C16" s="22">
        <v>8</v>
      </c>
      <c r="D16" s="22">
        <v>0</v>
      </c>
      <c r="E16" s="22">
        <v>1</v>
      </c>
      <c r="F16" s="22">
        <v>0</v>
      </c>
      <c r="G16" s="22">
        <v>1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42">
        <v>0</v>
      </c>
      <c r="O16" s="2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1</v>
      </c>
      <c r="V16" s="42">
        <v>0</v>
      </c>
      <c r="W16" s="42">
        <v>0</v>
      </c>
      <c r="X16" s="42">
        <v>1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1</v>
      </c>
      <c r="AI16" s="42">
        <v>2</v>
      </c>
      <c r="AJ16" s="42">
        <v>15</v>
      </c>
    </row>
    <row r="17" spans="1:36" ht="25.15" customHeight="1" x14ac:dyDescent="0.2">
      <c r="A17" s="1811" t="s">
        <v>103</v>
      </c>
      <c r="B17" s="1811"/>
      <c r="C17" s="22">
        <v>1069</v>
      </c>
      <c r="D17" s="22">
        <v>0</v>
      </c>
      <c r="E17" s="22">
        <v>9</v>
      </c>
      <c r="F17" s="22">
        <v>4</v>
      </c>
      <c r="G17" s="22">
        <v>8</v>
      </c>
      <c r="H17" s="22">
        <v>0</v>
      </c>
      <c r="I17" s="22">
        <v>0</v>
      </c>
      <c r="J17" s="22">
        <v>10</v>
      </c>
      <c r="K17" s="22">
        <v>2</v>
      </c>
      <c r="L17" s="22">
        <v>0</v>
      </c>
      <c r="M17" s="22">
        <v>0</v>
      </c>
      <c r="N17" s="42">
        <v>0</v>
      </c>
      <c r="O17" s="22">
        <v>0</v>
      </c>
      <c r="P17" s="42">
        <v>0</v>
      </c>
      <c r="Q17" s="42">
        <v>0</v>
      </c>
      <c r="R17" s="42">
        <v>62</v>
      </c>
      <c r="S17" s="42">
        <v>1</v>
      </c>
      <c r="T17" s="42">
        <v>9</v>
      </c>
      <c r="U17" s="42">
        <v>52</v>
      </c>
      <c r="V17" s="42">
        <v>2</v>
      </c>
      <c r="W17" s="42">
        <v>0</v>
      </c>
      <c r="X17" s="42">
        <v>0</v>
      </c>
      <c r="Y17" s="42">
        <v>3</v>
      </c>
      <c r="Z17" s="42">
        <v>0</v>
      </c>
      <c r="AA17" s="42">
        <v>0</v>
      </c>
      <c r="AB17" s="42">
        <v>0</v>
      </c>
      <c r="AC17" s="42">
        <v>11</v>
      </c>
      <c r="AD17" s="42">
        <v>0</v>
      </c>
      <c r="AE17" s="42">
        <v>7</v>
      </c>
      <c r="AF17" s="42">
        <v>12</v>
      </c>
      <c r="AG17" s="42">
        <v>0</v>
      </c>
      <c r="AH17" s="42">
        <v>0</v>
      </c>
      <c r="AI17" s="42">
        <v>49</v>
      </c>
      <c r="AJ17" s="42">
        <v>1310</v>
      </c>
    </row>
    <row r="18" spans="1:36" ht="25.15" customHeight="1" x14ac:dyDescent="0.2">
      <c r="A18" s="1811" t="s">
        <v>38</v>
      </c>
      <c r="B18" s="1811"/>
      <c r="C18" s="42">
        <v>0</v>
      </c>
      <c r="D18" s="22">
        <v>0</v>
      </c>
      <c r="E18" s="22">
        <v>0</v>
      </c>
      <c r="F18" s="22">
        <v>0</v>
      </c>
      <c r="G18" s="22">
        <v>1</v>
      </c>
      <c r="H18" s="22">
        <v>0</v>
      </c>
      <c r="I18" s="22">
        <v>0</v>
      </c>
      <c r="J18" s="42">
        <v>0</v>
      </c>
      <c r="K18" s="22">
        <v>0</v>
      </c>
      <c r="L18" s="42">
        <v>0</v>
      </c>
      <c r="M18" s="22">
        <v>0</v>
      </c>
      <c r="N18" s="42">
        <v>0</v>
      </c>
      <c r="O18" s="2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1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42">
        <v>2</v>
      </c>
    </row>
    <row r="19" spans="1:36" ht="25.15" customHeight="1" x14ac:dyDescent="0.2">
      <c r="A19" s="1811" t="s">
        <v>104</v>
      </c>
      <c r="B19" s="1811"/>
      <c r="C19" s="42">
        <v>14</v>
      </c>
      <c r="D19" s="42">
        <v>21</v>
      </c>
      <c r="E19" s="42">
        <v>1</v>
      </c>
      <c r="F19" s="22">
        <v>0</v>
      </c>
      <c r="G19" s="22">
        <v>8</v>
      </c>
      <c r="H19" s="22">
        <v>0</v>
      </c>
      <c r="I19" s="22">
        <v>0</v>
      </c>
      <c r="J19" s="42">
        <v>0</v>
      </c>
      <c r="K19" s="22">
        <v>0</v>
      </c>
      <c r="L19" s="2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3</v>
      </c>
      <c r="Y19" s="42">
        <v>0</v>
      </c>
      <c r="Z19" s="42">
        <v>0</v>
      </c>
      <c r="AA19" s="42">
        <v>0</v>
      </c>
      <c r="AB19" s="42">
        <v>0</v>
      </c>
      <c r="AC19" s="42">
        <v>0</v>
      </c>
      <c r="AD19" s="42">
        <v>0</v>
      </c>
      <c r="AE19" s="42">
        <v>0</v>
      </c>
      <c r="AF19" s="42">
        <v>0</v>
      </c>
      <c r="AG19" s="42">
        <v>0</v>
      </c>
      <c r="AH19" s="42">
        <v>0</v>
      </c>
      <c r="AI19" s="42">
        <v>8</v>
      </c>
      <c r="AJ19" s="42">
        <v>55</v>
      </c>
    </row>
    <row r="20" spans="1:36" ht="25.15" customHeight="1" x14ac:dyDescent="0.2">
      <c r="A20" s="1811" t="s">
        <v>40</v>
      </c>
      <c r="B20" s="1811"/>
      <c r="C20" s="22">
        <v>0</v>
      </c>
      <c r="D20" s="42">
        <v>0</v>
      </c>
      <c r="E20" s="42">
        <v>0</v>
      </c>
      <c r="F20" s="42">
        <v>9</v>
      </c>
      <c r="G20" s="42">
        <v>4</v>
      </c>
      <c r="H20" s="42">
        <v>31</v>
      </c>
      <c r="I20" s="22">
        <v>0</v>
      </c>
      <c r="J20" s="22">
        <v>0</v>
      </c>
      <c r="K20" s="22">
        <v>0</v>
      </c>
      <c r="L20" s="42">
        <v>0</v>
      </c>
      <c r="M20" s="42">
        <v>0</v>
      </c>
      <c r="N20" s="22">
        <v>29</v>
      </c>
      <c r="O20" s="2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2</v>
      </c>
      <c r="U20" s="42">
        <v>1</v>
      </c>
      <c r="V20" s="42">
        <v>0</v>
      </c>
      <c r="W20" s="42">
        <v>0</v>
      </c>
      <c r="X20" s="42">
        <v>12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1</v>
      </c>
      <c r="AF20" s="42">
        <v>0</v>
      </c>
      <c r="AG20" s="42">
        <v>0</v>
      </c>
      <c r="AH20" s="42">
        <v>0</v>
      </c>
      <c r="AI20" s="42">
        <v>9</v>
      </c>
      <c r="AJ20" s="42">
        <v>98</v>
      </c>
    </row>
    <row r="21" spans="1:36" ht="25.15" customHeight="1" x14ac:dyDescent="0.2">
      <c r="A21" s="1811" t="s">
        <v>49</v>
      </c>
      <c r="B21" s="1811"/>
      <c r="C21" s="2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22">
        <v>0</v>
      </c>
      <c r="J21" s="22">
        <v>0</v>
      </c>
      <c r="K21" s="22">
        <v>0</v>
      </c>
      <c r="L21" s="42">
        <v>0</v>
      </c>
      <c r="M21" s="42">
        <v>0</v>
      </c>
      <c r="N21" s="22">
        <v>0</v>
      </c>
      <c r="O21" s="2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7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42">
        <v>3</v>
      </c>
      <c r="AJ21" s="42">
        <v>10</v>
      </c>
    </row>
    <row r="22" spans="1:36" ht="25.15" customHeight="1" x14ac:dyDescent="0.2">
      <c r="A22" s="1811" t="s">
        <v>46</v>
      </c>
      <c r="B22" s="1811"/>
      <c r="C22" s="22">
        <v>3</v>
      </c>
      <c r="D22" s="42">
        <v>2</v>
      </c>
      <c r="E22" s="42">
        <v>0</v>
      </c>
      <c r="F22" s="42">
        <v>0</v>
      </c>
      <c r="G22" s="42">
        <v>11</v>
      </c>
      <c r="H22" s="42">
        <v>1</v>
      </c>
      <c r="I22" s="22">
        <v>0</v>
      </c>
      <c r="J22" s="22">
        <v>0</v>
      </c>
      <c r="K22" s="22">
        <v>0</v>
      </c>
      <c r="L22" s="42">
        <v>0</v>
      </c>
      <c r="M22" s="42">
        <v>0</v>
      </c>
      <c r="N22" s="22">
        <v>0</v>
      </c>
      <c r="O22" s="22">
        <v>0</v>
      </c>
      <c r="P22" s="42">
        <v>2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1</v>
      </c>
      <c r="X22" s="42">
        <v>2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1</v>
      </c>
      <c r="AF22" s="42">
        <v>0</v>
      </c>
      <c r="AG22" s="42">
        <v>0</v>
      </c>
      <c r="AH22" s="42">
        <v>0</v>
      </c>
      <c r="AI22" s="42">
        <v>3</v>
      </c>
      <c r="AJ22" s="42">
        <v>26</v>
      </c>
    </row>
    <row r="23" spans="1:36" ht="25.15" customHeight="1" x14ac:dyDescent="0.2">
      <c r="A23" s="1811" t="s">
        <v>80</v>
      </c>
      <c r="B23" s="1811"/>
      <c r="C23" s="22">
        <v>0</v>
      </c>
      <c r="D23" s="42">
        <v>0</v>
      </c>
      <c r="E23" s="42">
        <v>0</v>
      </c>
      <c r="F23" s="42">
        <v>0</v>
      </c>
      <c r="G23" s="42">
        <v>2</v>
      </c>
      <c r="H23" s="42">
        <v>0</v>
      </c>
      <c r="I23" s="22">
        <v>0</v>
      </c>
      <c r="J23" s="22">
        <v>0</v>
      </c>
      <c r="K23" s="22">
        <v>0</v>
      </c>
      <c r="L23" s="42">
        <v>0</v>
      </c>
      <c r="M23" s="42">
        <v>0</v>
      </c>
      <c r="N23" s="22">
        <v>0</v>
      </c>
      <c r="O23" s="2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2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2">
        <v>0</v>
      </c>
      <c r="AB23" s="42">
        <v>0</v>
      </c>
      <c r="AC23" s="42">
        <v>0</v>
      </c>
      <c r="AD23" s="42">
        <v>0</v>
      </c>
      <c r="AE23" s="42">
        <v>0</v>
      </c>
      <c r="AF23" s="42">
        <v>0</v>
      </c>
      <c r="AG23" s="42">
        <v>0</v>
      </c>
      <c r="AH23" s="42">
        <v>0</v>
      </c>
      <c r="AI23" s="42">
        <v>0</v>
      </c>
      <c r="AJ23" s="42">
        <v>4</v>
      </c>
    </row>
    <row r="24" spans="1:36" ht="25.15" customHeight="1" x14ac:dyDescent="0.2">
      <c r="A24" s="1811" t="s">
        <v>155</v>
      </c>
      <c r="B24" s="1811"/>
      <c r="C24" s="2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22">
        <v>0</v>
      </c>
      <c r="J24" s="22">
        <v>0</v>
      </c>
      <c r="K24" s="22">
        <v>0</v>
      </c>
      <c r="L24" s="42">
        <v>0</v>
      </c>
      <c r="M24" s="42">
        <v>0</v>
      </c>
      <c r="N24" s="22">
        <v>0</v>
      </c>
      <c r="O24" s="2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  <c r="AG24" s="42">
        <v>0</v>
      </c>
      <c r="AH24" s="42">
        <v>0</v>
      </c>
      <c r="AI24" s="42">
        <v>3</v>
      </c>
      <c r="AJ24" s="42">
        <v>3</v>
      </c>
    </row>
    <row r="25" spans="1:36" ht="25.15" customHeight="1" x14ac:dyDescent="0.2">
      <c r="A25" s="1811" t="s">
        <v>105</v>
      </c>
      <c r="B25" s="1811"/>
      <c r="C25" s="42">
        <v>1</v>
      </c>
      <c r="D25" s="22">
        <v>1</v>
      </c>
      <c r="E25" s="22">
        <v>0</v>
      </c>
      <c r="F25" s="22">
        <v>1</v>
      </c>
      <c r="G25" s="22">
        <v>1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42">
        <v>1</v>
      </c>
      <c r="R25" s="42">
        <v>0</v>
      </c>
      <c r="S25" s="42">
        <v>0</v>
      </c>
      <c r="T25" s="42">
        <v>0</v>
      </c>
      <c r="U25" s="42">
        <v>3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  <c r="AG25" s="42">
        <v>0</v>
      </c>
      <c r="AH25" s="42">
        <v>0</v>
      </c>
      <c r="AI25" s="42">
        <v>55</v>
      </c>
      <c r="AJ25" s="42">
        <v>63</v>
      </c>
    </row>
    <row r="26" spans="1:36" ht="25.15" customHeight="1" x14ac:dyDescent="0.2">
      <c r="A26" s="1811" t="s">
        <v>43</v>
      </c>
      <c r="B26" s="1811"/>
      <c r="C26" s="42">
        <v>0</v>
      </c>
      <c r="D26" s="22">
        <v>0</v>
      </c>
      <c r="E26" s="22">
        <v>1</v>
      </c>
      <c r="F26" s="22">
        <v>0</v>
      </c>
      <c r="G26" s="22">
        <v>0</v>
      </c>
      <c r="H26" s="22">
        <v>0</v>
      </c>
      <c r="I26" s="22">
        <v>0</v>
      </c>
      <c r="J26" s="22">
        <v>2</v>
      </c>
      <c r="K26" s="22">
        <v>0</v>
      </c>
      <c r="L26" s="22">
        <v>0</v>
      </c>
      <c r="M26" s="22">
        <v>0</v>
      </c>
      <c r="N26" s="22">
        <v>0</v>
      </c>
      <c r="O26" s="22">
        <v>1</v>
      </c>
      <c r="P26" s="2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2">
        <v>0</v>
      </c>
      <c r="AI26" s="42">
        <v>0</v>
      </c>
      <c r="AJ26" s="42">
        <v>4</v>
      </c>
    </row>
    <row r="27" spans="1:36" ht="25.15" customHeight="1" x14ac:dyDescent="0.2">
      <c r="A27" s="1811" t="s">
        <v>106</v>
      </c>
      <c r="B27" s="1811"/>
      <c r="C27" s="42">
        <v>3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2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2</v>
      </c>
      <c r="V27" s="42">
        <v>0</v>
      </c>
      <c r="W27" s="42">
        <v>0</v>
      </c>
      <c r="X27" s="42">
        <v>0</v>
      </c>
      <c r="Y27" s="42">
        <v>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  <c r="AG27" s="42">
        <v>0</v>
      </c>
      <c r="AH27" s="42">
        <v>0</v>
      </c>
      <c r="AI27" s="42">
        <v>0</v>
      </c>
      <c r="AJ27" s="42">
        <v>7</v>
      </c>
    </row>
    <row r="28" spans="1:36" ht="25.15" customHeight="1" x14ac:dyDescent="0.2">
      <c r="A28" s="1811" t="s">
        <v>44</v>
      </c>
      <c r="B28" s="1811"/>
      <c r="C28" s="42">
        <v>0</v>
      </c>
      <c r="D28" s="22">
        <v>0</v>
      </c>
      <c r="E28" s="22">
        <v>0</v>
      </c>
      <c r="F28" s="22">
        <v>32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1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  <c r="AG28" s="42">
        <v>0</v>
      </c>
      <c r="AH28" s="42">
        <v>0</v>
      </c>
      <c r="AI28" s="42">
        <v>0</v>
      </c>
      <c r="AJ28" s="42">
        <v>33</v>
      </c>
    </row>
    <row r="29" spans="1:36" ht="25.15" customHeight="1" x14ac:dyDescent="0.2">
      <c r="A29" s="1811" t="s">
        <v>84</v>
      </c>
      <c r="B29" s="1811"/>
      <c r="C29" s="42">
        <v>0</v>
      </c>
      <c r="D29" s="22">
        <v>0</v>
      </c>
      <c r="E29" s="22">
        <v>0</v>
      </c>
      <c r="F29" s="22">
        <v>3</v>
      </c>
      <c r="G29" s="22">
        <v>1</v>
      </c>
      <c r="H29" s="22">
        <v>0</v>
      </c>
      <c r="I29" s="22">
        <v>49</v>
      </c>
      <c r="J29" s="22">
        <v>16</v>
      </c>
      <c r="K29" s="22">
        <v>19</v>
      </c>
      <c r="L29" s="22">
        <v>265</v>
      </c>
      <c r="M29" s="22">
        <v>28</v>
      </c>
      <c r="N29" s="22">
        <v>0</v>
      </c>
      <c r="O29" s="22">
        <v>27</v>
      </c>
      <c r="P29" s="22">
        <v>3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0</v>
      </c>
      <c r="AG29" s="42">
        <v>0</v>
      </c>
      <c r="AH29" s="42">
        <v>0</v>
      </c>
      <c r="AI29" s="42">
        <v>479</v>
      </c>
      <c r="AJ29" s="42">
        <v>890</v>
      </c>
    </row>
    <row r="30" spans="1:36" ht="25.15" customHeight="1" x14ac:dyDescent="0.2">
      <c r="A30" s="1811" t="s">
        <v>52</v>
      </c>
      <c r="B30" s="1811"/>
      <c r="C30" s="4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1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2</v>
      </c>
      <c r="AC30" s="42">
        <v>0</v>
      </c>
      <c r="AD30" s="42">
        <v>0</v>
      </c>
      <c r="AE30" s="42">
        <v>0</v>
      </c>
      <c r="AF30" s="42">
        <v>0</v>
      </c>
      <c r="AG30" s="42">
        <v>0</v>
      </c>
      <c r="AH30" s="42">
        <v>0</v>
      </c>
      <c r="AI30" s="42">
        <v>0</v>
      </c>
      <c r="AJ30" s="42">
        <v>3</v>
      </c>
    </row>
    <row r="31" spans="1:36" ht="25.15" customHeight="1" x14ac:dyDescent="0.2">
      <c r="A31" s="1811" t="s">
        <v>88</v>
      </c>
      <c r="B31" s="1811"/>
      <c r="C31" s="22">
        <v>2</v>
      </c>
      <c r="D31" s="22">
        <v>1</v>
      </c>
      <c r="E31" s="22">
        <v>0</v>
      </c>
      <c r="F31" s="22">
        <v>2</v>
      </c>
      <c r="G31" s="22">
        <v>1</v>
      </c>
      <c r="H31" s="22">
        <v>0</v>
      </c>
      <c r="I31" s="22">
        <v>0</v>
      </c>
      <c r="J31" s="22">
        <v>2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26</v>
      </c>
      <c r="V31" s="42">
        <v>0</v>
      </c>
      <c r="W31" s="42">
        <v>0</v>
      </c>
      <c r="X31" s="42">
        <v>1</v>
      </c>
      <c r="Y31" s="42">
        <v>1</v>
      </c>
      <c r="Z31" s="42">
        <v>0</v>
      </c>
      <c r="AA31" s="42">
        <v>0</v>
      </c>
      <c r="AB31" s="42">
        <v>0</v>
      </c>
      <c r="AC31" s="42">
        <v>0</v>
      </c>
      <c r="AD31" s="42">
        <v>0</v>
      </c>
      <c r="AE31" s="42">
        <v>0</v>
      </c>
      <c r="AF31" s="42">
        <v>0</v>
      </c>
      <c r="AG31" s="42">
        <v>1</v>
      </c>
      <c r="AH31" s="42">
        <v>0</v>
      </c>
      <c r="AI31" s="42">
        <v>0</v>
      </c>
      <c r="AJ31" s="42">
        <v>37</v>
      </c>
    </row>
    <row r="32" spans="1:36" ht="25.15" customHeight="1" x14ac:dyDescent="0.2">
      <c r="A32" s="1811" t="s">
        <v>58</v>
      </c>
      <c r="B32" s="1811"/>
      <c r="C32" s="22">
        <v>0</v>
      </c>
      <c r="D32" s="22">
        <v>0</v>
      </c>
      <c r="E32" s="22">
        <v>0</v>
      </c>
      <c r="F32" s="22">
        <v>0</v>
      </c>
      <c r="G32" s="22">
        <v>2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5</v>
      </c>
      <c r="O32" s="22">
        <v>0</v>
      </c>
      <c r="P32" s="42">
        <v>0</v>
      </c>
      <c r="Q32" s="42">
        <v>0</v>
      </c>
      <c r="R32" s="42">
        <v>4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0</v>
      </c>
      <c r="AG32" s="42">
        <v>0</v>
      </c>
      <c r="AH32" s="42">
        <v>0</v>
      </c>
      <c r="AI32" s="42">
        <v>0</v>
      </c>
      <c r="AJ32" s="42">
        <v>11</v>
      </c>
    </row>
    <row r="33" spans="1:36" ht="25.15" customHeight="1" x14ac:dyDescent="0.2">
      <c r="A33" s="1811" t="s">
        <v>164</v>
      </c>
      <c r="B33" s="1811"/>
      <c r="C33" s="22">
        <v>0</v>
      </c>
      <c r="D33" s="22">
        <v>0</v>
      </c>
      <c r="E33" s="22">
        <v>0</v>
      </c>
      <c r="F33" s="22">
        <v>1</v>
      </c>
      <c r="G33" s="22">
        <v>1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15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0</v>
      </c>
      <c r="AB33" s="42">
        <v>0</v>
      </c>
      <c r="AC33" s="42">
        <v>0</v>
      </c>
      <c r="AD33" s="42">
        <v>0</v>
      </c>
      <c r="AE33" s="42">
        <v>0</v>
      </c>
      <c r="AF33" s="42">
        <v>0</v>
      </c>
      <c r="AG33" s="42">
        <v>0</v>
      </c>
      <c r="AH33" s="42">
        <v>0</v>
      </c>
      <c r="AI33" s="42">
        <v>0</v>
      </c>
      <c r="AJ33" s="42">
        <v>17</v>
      </c>
    </row>
    <row r="34" spans="1:36" ht="25.15" customHeight="1" thickBot="1" x14ac:dyDescent="0.25">
      <c r="A34" s="1817" t="s">
        <v>166</v>
      </c>
      <c r="B34" s="1817"/>
      <c r="C34" s="126">
        <v>1</v>
      </c>
      <c r="D34" s="126">
        <v>0</v>
      </c>
      <c r="E34" s="126">
        <v>0</v>
      </c>
      <c r="F34" s="126">
        <v>0</v>
      </c>
      <c r="G34" s="126">
        <v>0</v>
      </c>
      <c r="H34" s="126">
        <v>0</v>
      </c>
      <c r="I34" s="126">
        <v>0</v>
      </c>
      <c r="J34" s="126">
        <v>0</v>
      </c>
      <c r="K34" s="126">
        <v>0</v>
      </c>
      <c r="L34" s="126">
        <v>0</v>
      </c>
      <c r="M34" s="126">
        <v>0</v>
      </c>
      <c r="N34" s="126">
        <v>0</v>
      </c>
      <c r="O34" s="126">
        <v>0</v>
      </c>
      <c r="P34" s="126">
        <v>0</v>
      </c>
      <c r="Q34" s="126">
        <v>0</v>
      </c>
      <c r="R34" s="126">
        <v>0</v>
      </c>
      <c r="S34" s="126">
        <v>0</v>
      </c>
      <c r="T34" s="126">
        <v>0</v>
      </c>
      <c r="U34" s="126">
        <v>0</v>
      </c>
      <c r="V34" s="126">
        <v>0</v>
      </c>
      <c r="W34" s="126">
        <v>0</v>
      </c>
      <c r="X34" s="126">
        <v>0</v>
      </c>
      <c r="Y34" s="126">
        <v>0</v>
      </c>
      <c r="Z34" s="126">
        <v>0</v>
      </c>
      <c r="AA34" s="126">
        <v>0</v>
      </c>
      <c r="AB34" s="126">
        <v>0</v>
      </c>
      <c r="AC34" s="126">
        <v>0</v>
      </c>
      <c r="AD34" s="126">
        <v>0</v>
      </c>
      <c r="AE34" s="126">
        <v>0</v>
      </c>
      <c r="AF34" s="126">
        <v>0</v>
      </c>
      <c r="AG34" s="126">
        <v>0</v>
      </c>
      <c r="AH34" s="126">
        <v>0</v>
      </c>
      <c r="AI34" s="126">
        <v>0</v>
      </c>
      <c r="AJ34" s="126">
        <v>1</v>
      </c>
    </row>
    <row r="35" spans="1:36" ht="27" customHeight="1" thickBot="1" x14ac:dyDescent="0.25">
      <c r="A35" s="1815" t="s">
        <v>0</v>
      </c>
      <c r="B35" s="1816"/>
      <c r="C35" s="28">
        <f>SUM(C5:C34)</f>
        <v>2341</v>
      </c>
      <c r="D35" s="28">
        <f t="shared" ref="D35:AJ35" si="0">SUM(D5:D34)</f>
        <v>285</v>
      </c>
      <c r="E35" s="28">
        <f t="shared" si="0"/>
        <v>40</v>
      </c>
      <c r="F35" s="28">
        <f t="shared" si="0"/>
        <v>184</v>
      </c>
      <c r="G35" s="28">
        <f t="shared" si="0"/>
        <v>151</v>
      </c>
      <c r="H35" s="28">
        <f t="shared" si="0"/>
        <v>47</v>
      </c>
      <c r="I35" s="28">
        <f t="shared" si="0"/>
        <v>49</v>
      </c>
      <c r="J35" s="28">
        <f t="shared" si="0"/>
        <v>65</v>
      </c>
      <c r="K35" s="28">
        <f t="shared" si="0"/>
        <v>37</v>
      </c>
      <c r="L35" s="28">
        <f t="shared" si="0"/>
        <v>267</v>
      </c>
      <c r="M35" s="28">
        <f t="shared" si="0"/>
        <v>28</v>
      </c>
      <c r="N35" s="28">
        <f t="shared" si="0"/>
        <v>40</v>
      </c>
      <c r="O35" s="28">
        <f t="shared" si="0"/>
        <v>43</v>
      </c>
      <c r="P35" s="28">
        <f t="shared" si="0"/>
        <v>5</v>
      </c>
      <c r="Q35" s="28">
        <f t="shared" si="0"/>
        <v>3</v>
      </c>
      <c r="R35" s="28">
        <f t="shared" si="0"/>
        <v>75</v>
      </c>
      <c r="S35" s="28">
        <f t="shared" si="0"/>
        <v>8</v>
      </c>
      <c r="T35" s="28">
        <f t="shared" si="0"/>
        <v>31</v>
      </c>
      <c r="U35" s="28">
        <f t="shared" si="0"/>
        <v>2524</v>
      </c>
      <c r="V35" s="28">
        <f t="shared" si="0"/>
        <v>103</v>
      </c>
      <c r="W35" s="28">
        <f t="shared" si="0"/>
        <v>4</v>
      </c>
      <c r="X35" s="28">
        <f t="shared" si="0"/>
        <v>40</v>
      </c>
      <c r="Y35" s="28">
        <f t="shared" si="0"/>
        <v>13</v>
      </c>
      <c r="Z35" s="28">
        <f t="shared" si="0"/>
        <v>2</v>
      </c>
      <c r="AA35" s="28">
        <f t="shared" si="0"/>
        <v>50</v>
      </c>
      <c r="AB35" s="28">
        <f t="shared" si="0"/>
        <v>2</v>
      </c>
      <c r="AC35" s="28">
        <f t="shared" si="0"/>
        <v>11</v>
      </c>
      <c r="AD35" s="28">
        <f t="shared" si="0"/>
        <v>55</v>
      </c>
      <c r="AE35" s="28">
        <f t="shared" si="0"/>
        <v>9</v>
      </c>
      <c r="AF35" s="28">
        <f t="shared" si="0"/>
        <v>12</v>
      </c>
      <c r="AG35" s="28">
        <f t="shared" si="0"/>
        <v>1</v>
      </c>
      <c r="AH35" s="28">
        <f t="shared" si="0"/>
        <v>1</v>
      </c>
      <c r="AI35" s="28">
        <f t="shared" si="0"/>
        <v>1763</v>
      </c>
      <c r="AJ35" s="28">
        <f t="shared" si="0"/>
        <v>8289</v>
      </c>
    </row>
    <row r="36" spans="1:36" x14ac:dyDescent="0.2">
      <c r="A36" s="124"/>
      <c r="B36" s="124"/>
    </row>
  </sheetData>
  <mergeCells count="68">
    <mergeCell ref="AF3:AF4"/>
    <mergeCell ref="AG3:AG4"/>
    <mergeCell ref="AH3:AH4"/>
    <mergeCell ref="AI3:AI4"/>
    <mergeCell ref="AJ3:AJ4"/>
    <mergeCell ref="U3:U4"/>
    <mergeCell ref="V3:V4"/>
    <mergeCell ref="W3:W4"/>
    <mergeCell ref="L3:L4"/>
    <mergeCell ref="M3:M4"/>
    <mergeCell ref="T3:T4"/>
    <mergeCell ref="Q3:Q4"/>
    <mergeCell ref="R3:R4"/>
    <mergeCell ref="S3:S4"/>
    <mergeCell ref="P3:P4"/>
    <mergeCell ref="N3:N4"/>
    <mergeCell ref="X3:X4"/>
    <mergeCell ref="Y3:Y4"/>
    <mergeCell ref="Z3:Z4"/>
    <mergeCell ref="AA3:AA4"/>
    <mergeCell ref="AB3:AB4"/>
    <mergeCell ref="C3:C4"/>
    <mergeCell ref="D3:D4"/>
    <mergeCell ref="O3:O4"/>
    <mergeCell ref="F3:F4"/>
    <mergeCell ref="G3:G4"/>
    <mergeCell ref="H3:H4"/>
    <mergeCell ref="I3:I4"/>
    <mergeCell ref="J3:J4"/>
    <mergeCell ref="E3:E4"/>
    <mergeCell ref="K3:K4"/>
    <mergeCell ref="A15:B15"/>
    <mergeCell ref="A32:B32"/>
    <mergeCell ref="A21:B21"/>
    <mergeCell ref="A22:B22"/>
    <mergeCell ref="A3:B4"/>
    <mergeCell ref="A35:B35"/>
    <mergeCell ref="A16:B16"/>
    <mergeCell ref="A17:B17"/>
    <mergeCell ref="A18:B18"/>
    <mergeCell ref="A19:B19"/>
    <mergeCell ref="A20:B20"/>
    <mergeCell ref="A25:B25"/>
    <mergeCell ref="A27:B27"/>
    <mergeCell ref="A28:B28"/>
    <mergeCell ref="A29:B29"/>
    <mergeCell ref="A30:B30"/>
    <mergeCell ref="A31:B31"/>
    <mergeCell ref="A26:B26"/>
    <mergeCell ref="A23:B23"/>
    <mergeCell ref="A24:B24"/>
    <mergeCell ref="A34:B34"/>
    <mergeCell ref="A1:AJ1"/>
    <mergeCell ref="A2:AJ2"/>
    <mergeCell ref="A33:B33"/>
    <mergeCell ref="A12:B12"/>
    <mergeCell ref="A11:B11"/>
    <mergeCell ref="A14:B14"/>
    <mergeCell ref="A5:B5"/>
    <mergeCell ref="A9:B9"/>
    <mergeCell ref="A10:B10"/>
    <mergeCell ref="A8:B8"/>
    <mergeCell ref="A6:B6"/>
    <mergeCell ref="A7:B7"/>
    <mergeCell ref="A13:B13"/>
    <mergeCell ref="AC3:AC4"/>
    <mergeCell ref="AD3:AD4"/>
    <mergeCell ref="AE3:AE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rightToLeft="1" topLeftCell="A10" zoomScale="70" zoomScaleNormal="70" workbookViewId="0">
      <selection activeCell="Q3" sqref="Q3:Q5"/>
    </sheetView>
  </sheetViews>
  <sheetFormatPr defaultRowHeight="14.25" x14ac:dyDescent="0.2"/>
  <cols>
    <col min="1" max="1" width="24.875" customWidth="1"/>
    <col min="2" max="2" width="12.25" customWidth="1"/>
    <col min="3" max="3" width="9.125" customWidth="1"/>
    <col min="4" max="4" width="9.375" customWidth="1"/>
    <col min="5" max="5" width="9.25" customWidth="1"/>
    <col min="6" max="6" width="11.125" customWidth="1"/>
    <col min="7" max="7" width="9.375" customWidth="1"/>
    <col min="8" max="8" width="10.375" customWidth="1"/>
    <col min="9" max="9" width="9.25" customWidth="1"/>
    <col min="10" max="10" width="8.875" customWidth="1"/>
    <col min="11" max="11" width="11.125" customWidth="1"/>
    <col min="12" max="12" width="11" customWidth="1"/>
    <col min="13" max="13" width="10.875" customWidth="1"/>
    <col min="14" max="14" width="9.875" customWidth="1"/>
    <col min="15" max="15" width="16.625" customWidth="1"/>
    <col min="16" max="16" width="12" customWidth="1"/>
    <col min="17" max="17" width="9.125" bestFit="1" customWidth="1"/>
  </cols>
  <sheetData>
    <row r="1" spans="1:20" ht="30" customHeight="1" x14ac:dyDescent="0.2">
      <c r="A1" s="1521" t="s">
        <v>15</v>
      </c>
      <c r="B1" s="1521"/>
      <c r="C1" s="1521"/>
      <c r="D1" s="1521"/>
      <c r="E1" s="1521"/>
      <c r="F1" s="1521"/>
      <c r="G1" s="1521"/>
      <c r="H1" s="1521"/>
      <c r="I1" s="1521"/>
      <c r="J1" s="1521"/>
      <c r="K1" s="1521"/>
      <c r="L1" s="1521"/>
      <c r="M1" s="1521"/>
      <c r="N1" s="1521"/>
      <c r="O1" s="1521"/>
      <c r="P1" s="1521"/>
    </row>
    <row r="2" spans="1:20" ht="30" customHeight="1" thickBot="1" x14ac:dyDescent="0.25">
      <c r="A2" s="1522" t="s">
        <v>201</v>
      </c>
      <c r="B2" s="1522"/>
      <c r="C2" s="1522"/>
      <c r="D2" s="1522"/>
      <c r="E2" s="1522"/>
      <c r="F2" s="1522"/>
      <c r="G2" s="1522"/>
      <c r="H2" s="1522"/>
      <c r="I2" s="1522"/>
      <c r="J2" s="1522"/>
      <c r="K2" s="1522"/>
      <c r="L2" s="1522"/>
      <c r="M2" s="1522"/>
      <c r="N2" s="1522"/>
      <c r="O2" s="1522"/>
      <c r="P2" s="1522"/>
    </row>
    <row r="3" spans="1:20" ht="54.75" customHeight="1" x14ac:dyDescent="0.2">
      <c r="A3" s="1523"/>
      <c r="B3" s="1532"/>
      <c r="C3" s="1534" t="s">
        <v>146</v>
      </c>
      <c r="D3" s="1534"/>
      <c r="E3" s="1534"/>
      <c r="F3" s="1534"/>
      <c r="G3" s="1535"/>
      <c r="H3" s="1536" t="s">
        <v>5</v>
      </c>
      <c r="I3" s="1534"/>
      <c r="J3" s="1534"/>
      <c r="K3" s="1534"/>
      <c r="L3" s="1534"/>
      <c r="M3" s="1534"/>
      <c r="N3" s="1535"/>
      <c r="O3" s="1537" t="s">
        <v>12</v>
      </c>
      <c r="P3" s="1532" t="s">
        <v>16</v>
      </c>
      <c r="Q3" s="1532" t="s">
        <v>17</v>
      </c>
    </row>
    <row r="4" spans="1:20" ht="25.15" customHeight="1" x14ac:dyDescent="0.2">
      <c r="A4" s="1524"/>
      <c r="B4" s="1529"/>
      <c r="C4" s="1526" t="s">
        <v>197</v>
      </c>
      <c r="D4" s="1526" t="s">
        <v>199</v>
      </c>
      <c r="E4" s="1526" t="s">
        <v>18</v>
      </c>
      <c r="F4" s="1526" t="s">
        <v>19</v>
      </c>
      <c r="G4" s="1530" t="s">
        <v>4</v>
      </c>
      <c r="H4" s="1529" t="s">
        <v>20</v>
      </c>
      <c r="I4" s="1529" t="s">
        <v>21</v>
      </c>
      <c r="J4" s="1528" t="s">
        <v>22</v>
      </c>
      <c r="K4" s="1528"/>
      <c r="L4" s="1528"/>
      <c r="M4" s="1528"/>
      <c r="N4" s="1528"/>
      <c r="O4" s="1538"/>
      <c r="P4" s="1529"/>
      <c r="Q4" s="1529"/>
    </row>
    <row r="5" spans="1:20" ht="46.5" customHeight="1" thickBot="1" x14ac:dyDescent="0.25">
      <c r="A5" s="1525"/>
      <c r="B5" s="1527"/>
      <c r="C5" s="1527"/>
      <c r="D5" s="1527"/>
      <c r="E5" s="1527"/>
      <c r="F5" s="1527"/>
      <c r="G5" s="1531"/>
      <c r="H5" s="1527"/>
      <c r="I5" s="1527"/>
      <c r="J5" s="40" t="s">
        <v>23</v>
      </c>
      <c r="K5" s="40" t="s">
        <v>24</v>
      </c>
      <c r="L5" s="78" t="s">
        <v>193</v>
      </c>
      <c r="M5" s="78" t="s">
        <v>194</v>
      </c>
      <c r="N5" s="78" t="s">
        <v>25</v>
      </c>
      <c r="O5" s="1539"/>
      <c r="P5" s="1527"/>
      <c r="Q5" s="1527"/>
    </row>
    <row r="6" spans="1:20" s="7" customFormat="1" ht="20.100000000000001" customHeight="1" thickTop="1" x14ac:dyDescent="0.2">
      <c r="A6" s="1533" t="s">
        <v>198</v>
      </c>
      <c r="B6" s="1533"/>
      <c r="C6" s="6">
        <v>208</v>
      </c>
      <c r="D6" s="6">
        <v>27</v>
      </c>
      <c r="E6" s="6">
        <v>98</v>
      </c>
      <c r="F6" s="6">
        <v>60</v>
      </c>
      <c r="G6" s="6">
        <v>393</v>
      </c>
      <c r="H6" s="6">
        <v>9</v>
      </c>
      <c r="I6" s="6">
        <v>0</v>
      </c>
      <c r="J6" s="6">
        <v>1</v>
      </c>
      <c r="K6" s="6">
        <v>0</v>
      </c>
      <c r="L6" s="6">
        <v>0</v>
      </c>
      <c r="M6" s="6">
        <v>4</v>
      </c>
      <c r="N6" s="6">
        <f>SUM(J6:M6)</f>
        <v>5</v>
      </c>
      <c r="O6" s="6">
        <f>SUM(H6:M6)</f>
        <v>14</v>
      </c>
      <c r="P6" s="6">
        <v>50</v>
      </c>
      <c r="Q6" s="6">
        <f>G6+O6+P6</f>
        <v>457</v>
      </c>
      <c r="T6" s="94"/>
    </row>
    <row r="7" spans="1:20" s="9" customFormat="1" ht="20.100000000000001" customHeight="1" x14ac:dyDescent="0.2">
      <c r="A7" s="1520" t="s">
        <v>27</v>
      </c>
      <c r="B7" s="1520"/>
      <c r="C7" s="8">
        <v>73</v>
      </c>
      <c r="D7" s="8">
        <v>22</v>
      </c>
      <c r="E7" s="8">
        <v>32</v>
      </c>
      <c r="F7" s="8">
        <v>17</v>
      </c>
      <c r="G7" s="8">
        <v>144</v>
      </c>
      <c r="H7" s="8">
        <v>72</v>
      </c>
      <c r="I7" s="8">
        <v>4</v>
      </c>
      <c r="J7" s="8">
        <v>6</v>
      </c>
      <c r="K7" s="8">
        <v>35</v>
      </c>
      <c r="L7" s="8">
        <v>2</v>
      </c>
      <c r="M7" s="8">
        <v>0</v>
      </c>
      <c r="N7" s="47">
        <f t="shared" ref="N7:N32" si="0">SUM(J7:M7)</f>
        <v>43</v>
      </c>
      <c r="O7" s="47">
        <f t="shared" ref="O7:O32" si="1">SUM(H7:M7)</f>
        <v>119</v>
      </c>
      <c r="P7" s="8">
        <v>6</v>
      </c>
      <c r="Q7" s="47">
        <f t="shared" ref="Q7:Q32" si="2">G7+O7+P7</f>
        <v>269</v>
      </c>
      <c r="T7" s="93"/>
    </row>
    <row r="8" spans="1:20" ht="20.100000000000001" customHeight="1" x14ac:dyDescent="0.2">
      <c r="A8" s="1520" t="s">
        <v>28</v>
      </c>
      <c r="B8" s="1520"/>
      <c r="C8" s="8">
        <v>59</v>
      </c>
      <c r="D8" s="8">
        <v>120</v>
      </c>
      <c r="E8" s="8">
        <v>145</v>
      </c>
      <c r="F8" s="8">
        <v>618</v>
      </c>
      <c r="G8" s="8">
        <v>942</v>
      </c>
      <c r="H8" s="8">
        <v>851</v>
      </c>
      <c r="I8" s="8">
        <v>3</v>
      </c>
      <c r="J8" s="8">
        <v>160</v>
      </c>
      <c r="K8" s="8">
        <v>23</v>
      </c>
      <c r="L8" s="8">
        <v>31</v>
      </c>
      <c r="M8" s="8">
        <v>104</v>
      </c>
      <c r="N8" s="47">
        <f t="shared" si="0"/>
        <v>318</v>
      </c>
      <c r="O8" s="47">
        <f t="shared" si="1"/>
        <v>1172</v>
      </c>
      <c r="P8" s="8">
        <v>358</v>
      </c>
      <c r="Q8" s="47">
        <f t="shared" si="2"/>
        <v>2472</v>
      </c>
      <c r="T8" s="94"/>
    </row>
    <row r="9" spans="1:20" ht="20.100000000000001" customHeight="1" x14ac:dyDescent="0.2">
      <c r="A9" s="1520" t="s">
        <v>29</v>
      </c>
      <c r="B9" s="1520"/>
      <c r="C9" s="8">
        <v>464</v>
      </c>
      <c r="D9" s="8">
        <v>102</v>
      </c>
      <c r="E9" s="8">
        <v>143</v>
      </c>
      <c r="F9" s="8">
        <v>607</v>
      </c>
      <c r="G9" s="8">
        <v>1316</v>
      </c>
      <c r="H9" s="8">
        <v>531</v>
      </c>
      <c r="I9" s="8">
        <v>0</v>
      </c>
      <c r="J9" s="8">
        <v>228</v>
      </c>
      <c r="K9" s="8">
        <v>278</v>
      </c>
      <c r="L9" s="8">
        <v>275</v>
      </c>
      <c r="M9" s="8">
        <v>103</v>
      </c>
      <c r="N9" s="47">
        <f t="shared" si="0"/>
        <v>884</v>
      </c>
      <c r="O9" s="47">
        <f t="shared" si="1"/>
        <v>1415</v>
      </c>
      <c r="P9" s="8">
        <v>845</v>
      </c>
      <c r="Q9" s="47">
        <f t="shared" si="2"/>
        <v>3576</v>
      </c>
      <c r="T9" s="94"/>
    </row>
    <row r="10" spans="1:20" ht="20.100000000000001" customHeight="1" x14ac:dyDescent="0.2">
      <c r="A10" s="1520" t="s">
        <v>30</v>
      </c>
      <c r="B10" s="1520"/>
      <c r="C10" s="8">
        <v>32</v>
      </c>
      <c r="D10" s="8">
        <v>59</v>
      </c>
      <c r="E10" s="8">
        <v>40</v>
      </c>
      <c r="F10" s="8">
        <v>12</v>
      </c>
      <c r="G10" s="8">
        <v>143</v>
      </c>
      <c r="H10" s="8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f t="shared" si="0"/>
        <v>0</v>
      </c>
      <c r="O10" s="47">
        <f t="shared" si="1"/>
        <v>0</v>
      </c>
      <c r="P10" s="8">
        <v>0</v>
      </c>
      <c r="Q10" s="47">
        <f t="shared" si="2"/>
        <v>143</v>
      </c>
      <c r="T10" s="94"/>
    </row>
    <row r="11" spans="1:20" ht="20.100000000000001" customHeight="1" x14ac:dyDescent="0.2">
      <c r="A11" s="1520" t="s">
        <v>31</v>
      </c>
      <c r="B11" s="1520"/>
      <c r="C11" s="8">
        <v>146</v>
      </c>
      <c r="D11" s="8">
        <v>201</v>
      </c>
      <c r="E11" s="8">
        <v>230</v>
      </c>
      <c r="F11" s="8">
        <v>194</v>
      </c>
      <c r="G11" s="8">
        <v>771</v>
      </c>
      <c r="H11" s="8">
        <v>682</v>
      </c>
      <c r="I11" s="8">
        <v>1</v>
      </c>
      <c r="J11" s="8">
        <v>142</v>
      </c>
      <c r="K11" s="8">
        <v>333</v>
      </c>
      <c r="L11" s="8">
        <v>48</v>
      </c>
      <c r="M11" s="8">
        <v>327</v>
      </c>
      <c r="N11" s="47">
        <f t="shared" si="0"/>
        <v>850</v>
      </c>
      <c r="O11" s="47">
        <f t="shared" si="1"/>
        <v>1533</v>
      </c>
      <c r="P11" s="8">
        <v>147</v>
      </c>
      <c r="Q11" s="47">
        <f t="shared" si="2"/>
        <v>2451</v>
      </c>
      <c r="T11" s="94"/>
    </row>
    <row r="12" spans="1:20" ht="20.100000000000001" customHeight="1" x14ac:dyDescent="0.2">
      <c r="A12" s="1520" t="s">
        <v>32</v>
      </c>
      <c r="B12" s="1520"/>
      <c r="C12" s="8">
        <v>666</v>
      </c>
      <c r="D12" s="8">
        <v>259</v>
      </c>
      <c r="E12" s="8">
        <v>211</v>
      </c>
      <c r="F12" s="8">
        <v>935</v>
      </c>
      <c r="G12" s="8">
        <v>2071</v>
      </c>
      <c r="H12" s="8">
        <v>688</v>
      </c>
      <c r="I12" s="8">
        <v>39</v>
      </c>
      <c r="J12" s="8">
        <v>1341</v>
      </c>
      <c r="K12" s="8">
        <v>102</v>
      </c>
      <c r="L12" s="8">
        <v>71</v>
      </c>
      <c r="M12" s="8">
        <v>148</v>
      </c>
      <c r="N12" s="47">
        <f t="shared" si="0"/>
        <v>1662</v>
      </c>
      <c r="O12" s="47">
        <f t="shared" si="1"/>
        <v>2389</v>
      </c>
      <c r="P12" s="8">
        <v>235</v>
      </c>
      <c r="Q12" s="47">
        <f t="shared" si="2"/>
        <v>4695</v>
      </c>
      <c r="T12" s="94"/>
    </row>
    <row r="13" spans="1:20" ht="20.100000000000001" customHeight="1" x14ac:dyDescent="0.2">
      <c r="A13" s="1520" t="s">
        <v>33</v>
      </c>
      <c r="B13" s="1520"/>
      <c r="C13" s="8">
        <v>9270</v>
      </c>
      <c r="D13" s="8">
        <v>4297</v>
      </c>
      <c r="E13" s="8">
        <v>1910</v>
      </c>
      <c r="F13" s="8">
        <v>871</v>
      </c>
      <c r="G13" s="8">
        <v>16348</v>
      </c>
      <c r="H13" s="8">
        <v>24565</v>
      </c>
      <c r="I13" s="8">
        <v>26</v>
      </c>
      <c r="J13" s="8">
        <v>1017</v>
      </c>
      <c r="K13" s="8">
        <v>114</v>
      </c>
      <c r="L13" s="8">
        <v>365</v>
      </c>
      <c r="M13" s="8">
        <v>1620</v>
      </c>
      <c r="N13" s="47">
        <f t="shared" si="0"/>
        <v>3116</v>
      </c>
      <c r="O13" s="47">
        <f t="shared" si="1"/>
        <v>27707</v>
      </c>
      <c r="P13" s="8">
        <v>3724</v>
      </c>
      <c r="Q13" s="47">
        <f t="shared" si="2"/>
        <v>47779</v>
      </c>
      <c r="T13" s="94"/>
    </row>
    <row r="14" spans="1:20" ht="20.100000000000001" customHeight="1" x14ac:dyDescent="0.2">
      <c r="A14" s="1520" t="s">
        <v>34</v>
      </c>
      <c r="B14" s="1520"/>
      <c r="C14" s="8">
        <v>488</v>
      </c>
      <c r="D14" s="8">
        <v>5</v>
      </c>
      <c r="E14" s="8">
        <v>451</v>
      </c>
      <c r="F14" s="8">
        <v>484</v>
      </c>
      <c r="G14" s="8">
        <v>1428</v>
      </c>
      <c r="H14" s="8">
        <v>1031</v>
      </c>
      <c r="I14" s="8">
        <v>0</v>
      </c>
      <c r="J14" s="8">
        <v>75</v>
      </c>
      <c r="K14" s="8">
        <v>178</v>
      </c>
      <c r="L14" s="8">
        <v>11</v>
      </c>
      <c r="M14" s="8">
        <v>126</v>
      </c>
      <c r="N14" s="47">
        <f t="shared" si="0"/>
        <v>390</v>
      </c>
      <c r="O14" s="47">
        <f t="shared" si="1"/>
        <v>1421</v>
      </c>
      <c r="P14" s="8">
        <v>115</v>
      </c>
      <c r="Q14" s="47">
        <f t="shared" si="2"/>
        <v>2964</v>
      </c>
      <c r="T14" s="94"/>
    </row>
    <row r="15" spans="1:20" ht="20.100000000000001" customHeight="1" x14ac:dyDescent="0.2">
      <c r="A15" s="1520" t="s">
        <v>35</v>
      </c>
      <c r="B15" s="1520"/>
      <c r="C15" s="8">
        <v>613</v>
      </c>
      <c r="D15" s="8">
        <v>470</v>
      </c>
      <c r="E15" s="8">
        <v>370</v>
      </c>
      <c r="F15" s="8">
        <v>914</v>
      </c>
      <c r="G15" s="8">
        <v>2367</v>
      </c>
      <c r="H15" s="8">
        <v>695</v>
      </c>
      <c r="I15" s="8">
        <v>13</v>
      </c>
      <c r="J15" s="8">
        <v>88</v>
      </c>
      <c r="K15" s="8">
        <v>13</v>
      </c>
      <c r="L15" s="8">
        <v>26</v>
      </c>
      <c r="M15" s="8">
        <v>32</v>
      </c>
      <c r="N15" s="47">
        <f t="shared" si="0"/>
        <v>159</v>
      </c>
      <c r="O15" s="47">
        <f t="shared" si="1"/>
        <v>867</v>
      </c>
      <c r="P15" s="8">
        <v>65</v>
      </c>
      <c r="Q15" s="47">
        <f t="shared" si="2"/>
        <v>3299</v>
      </c>
      <c r="T15" s="94"/>
    </row>
    <row r="16" spans="1:20" ht="20.100000000000001" customHeight="1" x14ac:dyDescent="0.2">
      <c r="A16" s="1520" t="s">
        <v>36</v>
      </c>
      <c r="B16" s="1520"/>
      <c r="C16" s="8">
        <v>124</v>
      </c>
      <c r="D16" s="8">
        <v>62</v>
      </c>
      <c r="E16" s="8">
        <v>75</v>
      </c>
      <c r="F16" s="8">
        <v>340</v>
      </c>
      <c r="G16" s="8">
        <v>601</v>
      </c>
      <c r="H16" s="8">
        <v>420</v>
      </c>
      <c r="I16" s="8">
        <v>1</v>
      </c>
      <c r="J16" s="8">
        <v>66</v>
      </c>
      <c r="K16" s="8">
        <v>1</v>
      </c>
      <c r="L16" s="8">
        <v>52</v>
      </c>
      <c r="M16" s="8">
        <v>15</v>
      </c>
      <c r="N16" s="47">
        <f t="shared" si="0"/>
        <v>134</v>
      </c>
      <c r="O16" s="47">
        <f t="shared" si="1"/>
        <v>555</v>
      </c>
      <c r="P16" s="8">
        <v>15</v>
      </c>
      <c r="Q16" s="47">
        <f t="shared" si="2"/>
        <v>1171</v>
      </c>
      <c r="T16" s="94"/>
    </row>
    <row r="17" spans="1:20" ht="20.100000000000001" customHeight="1" x14ac:dyDescent="0.2">
      <c r="A17" s="1520" t="s">
        <v>37</v>
      </c>
      <c r="B17" s="1520"/>
      <c r="C17" s="8">
        <v>126</v>
      </c>
      <c r="D17" s="8">
        <v>92</v>
      </c>
      <c r="E17" s="8">
        <v>205</v>
      </c>
      <c r="F17" s="8">
        <v>351</v>
      </c>
      <c r="G17" s="8">
        <v>774</v>
      </c>
      <c r="H17" s="8">
        <v>859</v>
      </c>
      <c r="I17" s="8">
        <v>72</v>
      </c>
      <c r="J17" s="8">
        <v>119</v>
      </c>
      <c r="K17" s="8">
        <v>2</v>
      </c>
      <c r="L17" s="8">
        <v>15</v>
      </c>
      <c r="M17" s="8">
        <v>51</v>
      </c>
      <c r="N17" s="47">
        <f t="shared" si="0"/>
        <v>187</v>
      </c>
      <c r="O17" s="47">
        <f t="shared" si="1"/>
        <v>1118</v>
      </c>
      <c r="P17" s="8">
        <v>1310</v>
      </c>
      <c r="Q17" s="47">
        <f t="shared" si="2"/>
        <v>3202</v>
      </c>
      <c r="T17" s="94"/>
    </row>
    <row r="18" spans="1:20" ht="20.100000000000001" customHeight="1" x14ac:dyDescent="0.2">
      <c r="A18" s="1520" t="s">
        <v>38</v>
      </c>
      <c r="B18" s="1520"/>
      <c r="C18" s="8">
        <v>72</v>
      </c>
      <c r="D18" s="8">
        <v>40</v>
      </c>
      <c r="E18" s="8">
        <v>3</v>
      </c>
      <c r="F18" s="8">
        <v>149</v>
      </c>
      <c r="G18" s="8">
        <v>264</v>
      </c>
      <c r="H18" s="8">
        <v>248</v>
      </c>
      <c r="I18" s="8">
        <v>0</v>
      </c>
      <c r="J18" s="8">
        <v>6</v>
      </c>
      <c r="K18" s="8">
        <v>0</v>
      </c>
      <c r="L18" s="8">
        <v>0</v>
      </c>
      <c r="M18" s="8">
        <v>1</v>
      </c>
      <c r="N18" s="47">
        <f t="shared" si="0"/>
        <v>7</v>
      </c>
      <c r="O18" s="47">
        <f t="shared" si="1"/>
        <v>255</v>
      </c>
      <c r="P18" s="8">
        <v>2</v>
      </c>
      <c r="Q18" s="47">
        <f t="shared" si="2"/>
        <v>521</v>
      </c>
      <c r="T18" s="94"/>
    </row>
    <row r="19" spans="1:20" ht="20.100000000000001" customHeight="1" x14ac:dyDescent="0.2">
      <c r="A19" s="1520" t="s">
        <v>39</v>
      </c>
      <c r="B19" s="1520"/>
      <c r="C19" s="8">
        <v>102</v>
      </c>
      <c r="D19" s="8">
        <v>67</v>
      </c>
      <c r="E19" s="8">
        <v>18</v>
      </c>
      <c r="F19" s="8">
        <v>47</v>
      </c>
      <c r="G19" s="8">
        <v>234</v>
      </c>
      <c r="H19" s="8">
        <v>106</v>
      </c>
      <c r="I19" s="8">
        <v>0</v>
      </c>
      <c r="J19" s="8">
        <v>4</v>
      </c>
      <c r="K19" s="8">
        <v>0</v>
      </c>
      <c r="L19" s="8">
        <v>1</v>
      </c>
      <c r="M19" s="8">
        <v>19</v>
      </c>
      <c r="N19" s="47">
        <f t="shared" si="0"/>
        <v>24</v>
      </c>
      <c r="O19" s="47">
        <f t="shared" si="1"/>
        <v>130</v>
      </c>
      <c r="P19" s="8">
        <v>55</v>
      </c>
      <c r="Q19" s="47">
        <f t="shared" si="2"/>
        <v>419</v>
      </c>
      <c r="T19" s="94"/>
    </row>
    <row r="20" spans="1:20" ht="20.100000000000001" customHeight="1" x14ac:dyDescent="0.2">
      <c r="A20" s="1520" t="s">
        <v>40</v>
      </c>
      <c r="B20" s="1520"/>
      <c r="C20" s="8">
        <v>147</v>
      </c>
      <c r="D20" s="8">
        <v>105</v>
      </c>
      <c r="E20" s="8">
        <v>92</v>
      </c>
      <c r="F20" s="8">
        <v>43</v>
      </c>
      <c r="G20" s="8">
        <v>387</v>
      </c>
      <c r="H20" s="8">
        <v>216</v>
      </c>
      <c r="I20" s="8">
        <v>0</v>
      </c>
      <c r="J20" s="8">
        <v>1</v>
      </c>
      <c r="K20" s="8">
        <v>1</v>
      </c>
      <c r="L20" s="8">
        <v>24</v>
      </c>
      <c r="M20" s="8">
        <v>84</v>
      </c>
      <c r="N20" s="47">
        <f t="shared" si="0"/>
        <v>110</v>
      </c>
      <c r="O20" s="47">
        <f t="shared" si="1"/>
        <v>326</v>
      </c>
      <c r="P20" s="8">
        <v>98</v>
      </c>
      <c r="Q20" s="47">
        <f t="shared" si="2"/>
        <v>811</v>
      </c>
      <c r="T20" s="94"/>
    </row>
    <row r="21" spans="1:20" ht="20.100000000000001" customHeight="1" x14ac:dyDescent="0.2">
      <c r="A21" s="1520" t="s">
        <v>41</v>
      </c>
      <c r="B21" s="1520"/>
      <c r="C21" s="8">
        <v>135</v>
      </c>
      <c r="D21" s="8">
        <v>128</v>
      </c>
      <c r="E21" s="8">
        <v>71</v>
      </c>
      <c r="F21" s="8">
        <v>40</v>
      </c>
      <c r="G21" s="8">
        <v>374</v>
      </c>
      <c r="H21" s="8">
        <v>42</v>
      </c>
      <c r="I21" s="8">
        <v>0</v>
      </c>
      <c r="J21" s="8">
        <v>1</v>
      </c>
      <c r="K21" s="8">
        <v>16</v>
      </c>
      <c r="L21" s="8">
        <v>0</v>
      </c>
      <c r="M21" s="8">
        <v>35</v>
      </c>
      <c r="N21" s="47">
        <f t="shared" si="0"/>
        <v>52</v>
      </c>
      <c r="O21" s="47">
        <f t="shared" si="1"/>
        <v>94</v>
      </c>
      <c r="P21" s="8">
        <v>155</v>
      </c>
      <c r="Q21" s="47">
        <f t="shared" si="2"/>
        <v>623</v>
      </c>
      <c r="T21" s="94"/>
    </row>
    <row r="22" spans="1:20" ht="20.100000000000001" customHeight="1" x14ac:dyDescent="0.2">
      <c r="A22" s="1520" t="s">
        <v>42</v>
      </c>
      <c r="B22" s="1520"/>
      <c r="C22" s="8">
        <v>306</v>
      </c>
      <c r="D22" s="8">
        <v>59</v>
      </c>
      <c r="E22" s="8">
        <v>137</v>
      </c>
      <c r="F22" s="8">
        <v>453</v>
      </c>
      <c r="G22" s="8">
        <v>955</v>
      </c>
      <c r="H22" s="8">
        <v>287</v>
      </c>
      <c r="I22" s="8">
        <v>0</v>
      </c>
      <c r="J22" s="8">
        <v>14</v>
      </c>
      <c r="K22" s="8">
        <v>3</v>
      </c>
      <c r="L22" s="8">
        <v>0</v>
      </c>
      <c r="M22" s="8">
        <v>3</v>
      </c>
      <c r="N22" s="47">
        <f t="shared" si="0"/>
        <v>20</v>
      </c>
      <c r="O22" s="47">
        <f t="shared" si="1"/>
        <v>307</v>
      </c>
      <c r="P22" s="8">
        <v>63</v>
      </c>
      <c r="Q22" s="47">
        <f t="shared" si="2"/>
        <v>1325</v>
      </c>
      <c r="T22" s="94"/>
    </row>
    <row r="23" spans="1:20" ht="20.100000000000001" customHeight="1" x14ac:dyDescent="0.2">
      <c r="A23" s="1520" t="s">
        <v>43</v>
      </c>
      <c r="B23" s="1520"/>
      <c r="C23" s="8">
        <v>65</v>
      </c>
      <c r="D23" s="8">
        <v>13</v>
      </c>
      <c r="E23" s="8">
        <v>56</v>
      </c>
      <c r="F23" s="8">
        <v>22</v>
      </c>
      <c r="G23" s="8">
        <v>156</v>
      </c>
      <c r="H23" s="8">
        <v>47</v>
      </c>
      <c r="I23" s="8">
        <v>1</v>
      </c>
      <c r="J23" s="8">
        <v>5</v>
      </c>
      <c r="K23" s="8">
        <v>2</v>
      </c>
      <c r="L23" s="8">
        <v>5</v>
      </c>
      <c r="M23" s="8">
        <v>0</v>
      </c>
      <c r="N23" s="47">
        <f t="shared" si="0"/>
        <v>12</v>
      </c>
      <c r="O23" s="47">
        <f t="shared" si="1"/>
        <v>60</v>
      </c>
      <c r="P23" s="8">
        <v>4</v>
      </c>
      <c r="Q23" s="47">
        <f t="shared" si="2"/>
        <v>220</v>
      </c>
      <c r="T23" s="94"/>
    </row>
    <row r="24" spans="1:20" ht="20.100000000000001" customHeight="1" x14ac:dyDescent="0.2">
      <c r="A24" s="1520" t="s">
        <v>44</v>
      </c>
      <c r="B24" s="1520"/>
      <c r="C24" s="8">
        <v>48</v>
      </c>
      <c r="D24" s="8">
        <v>1</v>
      </c>
      <c r="E24" s="8">
        <v>37</v>
      </c>
      <c r="F24" s="8">
        <v>11</v>
      </c>
      <c r="G24" s="8">
        <v>97</v>
      </c>
      <c r="H24" s="8">
        <v>136</v>
      </c>
      <c r="I24" s="8">
        <v>2</v>
      </c>
      <c r="J24" s="8">
        <v>0</v>
      </c>
      <c r="K24" s="8">
        <v>0</v>
      </c>
      <c r="L24" s="8">
        <v>0</v>
      </c>
      <c r="M24" s="8">
        <v>1</v>
      </c>
      <c r="N24" s="47">
        <f t="shared" si="0"/>
        <v>1</v>
      </c>
      <c r="O24" s="47">
        <f t="shared" si="1"/>
        <v>139</v>
      </c>
      <c r="P24" s="8">
        <v>33</v>
      </c>
      <c r="Q24" s="47">
        <f t="shared" si="2"/>
        <v>269</v>
      </c>
      <c r="T24" s="94"/>
    </row>
    <row r="25" spans="1:20" ht="20.100000000000001" customHeight="1" x14ac:dyDescent="0.2">
      <c r="A25" s="1520" t="s">
        <v>45</v>
      </c>
      <c r="B25" s="1520"/>
      <c r="C25" s="8">
        <v>113</v>
      </c>
      <c r="D25" s="8">
        <v>8</v>
      </c>
      <c r="E25" s="8">
        <v>61</v>
      </c>
      <c r="F25" s="8">
        <v>372</v>
      </c>
      <c r="G25" s="8">
        <v>554</v>
      </c>
      <c r="H25" s="8">
        <v>143</v>
      </c>
      <c r="I25" s="8">
        <v>2</v>
      </c>
      <c r="J25" s="8">
        <v>0</v>
      </c>
      <c r="K25" s="8">
        <v>0</v>
      </c>
      <c r="L25" s="8">
        <v>0</v>
      </c>
      <c r="M25" s="8">
        <v>5</v>
      </c>
      <c r="N25" s="47">
        <f t="shared" si="0"/>
        <v>5</v>
      </c>
      <c r="O25" s="47">
        <f t="shared" si="1"/>
        <v>150</v>
      </c>
      <c r="P25" s="8">
        <v>7</v>
      </c>
      <c r="Q25" s="47">
        <f t="shared" si="2"/>
        <v>711</v>
      </c>
      <c r="T25" s="94"/>
    </row>
    <row r="26" spans="1:20" ht="20.100000000000001" customHeight="1" x14ac:dyDescent="0.2">
      <c r="A26" s="1520" t="s">
        <v>46</v>
      </c>
      <c r="B26" s="1520"/>
      <c r="C26" s="8">
        <v>122</v>
      </c>
      <c r="D26" s="8">
        <v>14</v>
      </c>
      <c r="E26" s="8">
        <v>118</v>
      </c>
      <c r="F26" s="8">
        <v>42</v>
      </c>
      <c r="G26" s="8">
        <v>296</v>
      </c>
      <c r="H26" s="8">
        <v>225</v>
      </c>
      <c r="I26" s="8">
        <v>0</v>
      </c>
      <c r="J26" s="8">
        <v>14</v>
      </c>
      <c r="K26" s="8">
        <v>3</v>
      </c>
      <c r="L26" s="8">
        <v>0</v>
      </c>
      <c r="M26" s="8">
        <v>3</v>
      </c>
      <c r="N26" s="47">
        <f t="shared" si="0"/>
        <v>20</v>
      </c>
      <c r="O26" s="47">
        <f t="shared" si="1"/>
        <v>245</v>
      </c>
      <c r="P26" s="8">
        <v>26</v>
      </c>
      <c r="Q26" s="47">
        <f t="shared" si="2"/>
        <v>567</v>
      </c>
      <c r="T26" s="94"/>
    </row>
    <row r="27" spans="1:20" ht="20.100000000000001" customHeight="1" x14ac:dyDescent="0.2">
      <c r="A27" s="1520" t="s">
        <v>47</v>
      </c>
      <c r="B27" s="1520"/>
      <c r="C27" s="43">
        <v>101</v>
      </c>
      <c r="D27" s="43">
        <v>69</v>
      </c>
      <c r="E27" s="43">
        <v>0</v>
      </c>
      <c r="F27" s="43">
        <v>71</v>
      </c>
      <c r="G27" s="43">
        <v>241</v>
      </c>
      <c r="H27" s="43">
        <v>27</v>
      </c>
      <c r="I27" s="43">
        <v>0</v>
      </c>
      <c r="J27" s="43">
        <v>0</v>
      </c>
      <c r="K27" s="43">
        <v>0</v>
      </c>
      <c r="L27" s="43">
        <v>1</v>
      </c>
      <c r="M27" s="43">
        <v>0</v>
      </c>
      <c r="N27" s="47">
        <f t="shared" si="0"/>
        <v>1</v>
      </c>
      <c r="O27" s="47">
        <f t="shared" si="1"/>
        <v>28</v>
      </c>
      <c r="P27" s="43">
        <v>4</v>
      </c>
      <c r="Q27" s="47">
        <f t="shared" si="2"/>
        <v>273</v>
      </c>
      <c r="T27" s="94"/>
    </row>
    <row r="28" spans="1:20" ht="20.100000000000001" customHeight="1" x14ac:dyDescent="0.2">
      <c r="A28" s="1520" t="s">
        <v>155</v>
      </c>
      <c r="B28" s="1520"/>
      <c r="C28" s="43">
        <v>134</v>
      </c>
      <c r="D28" s="43">
        <v>91</v>
      </c>
      <c r="E28" s="43">
        <v>0</v>
      </c>
      <c r="F28" s="43">
        <v>42</v>
      </c>
      <c r="G28" s="43">
        <v>267</v>
      </c>
      <c r="H28" s="43">
        <v>53</v>
      </c>
      <c r="I28" s="43">
        <v>0</v>
      </c>
      <c r="J28" s="43">
        <v>3</v>
      </c>
      <c r="K28" s="43">
        <v>0</v>
      </c>
      <c r="L28" s="43">
        <v>0</v>
      </c>
      <c r="M28" s="43">
        <v>0</v>
      </c>
      <c r="N28" s="47">
        <f t="shared" si="0"/>
        <v>3</v>
      </c>
      <c r="O28" s="47">
        <f t="shared" si="1"/>
        <v>56</v>
      </c>
      <c r="P28" s="43">
        <v>3</v>
      </c>
      <c r="Q28" s="47">
        <f t="shared" si="2"/>
        <v>326</v>
      </c>
      <c r="T28" s="94"/>
    </row>
    <row r="29" spans="1:20" ht="20.100000000000001" customHeight="1" x14ac:dyDescent="0.2">
      <c r="A29" s="1520" t="s">
        <v>174</v>
      </c>
      <c r="B29" s="1520"/>
      <c r="C29" s="43">
        <v>31</v>
      </c>
      <c r="D29" s="8">
        <v>42</v>
      </c>
      <c r="E29" s="8">
        <v>0</v>
      </c>
      <c r="F29" s="8">
        <v>1</v>
      </c>
      <c r="G29" s="8">
        <v>74</v>
      </c>
      <c r="H29" s="8">
        <v>177</v>
      </c>
      <c r="I29" s="8">
        <v>0</v>
      </c>
      <c r="J29" s="8">
        <v>2</v>
      </c>
      <c r="K29" s="8">
        <v>5</v>
      </c>
      <c r="L29" s="8">
        <v>0</v>
      </c>
      <c r="M29" s="8">
        <v>4</v>
      </c>
      <c r="N29" s="47">
        <f t="shared" si="0"/>
        <v>11</v>
      </c>
      <c r="O29" s="47">
        <f t="shared" si="1"/>
        <v>188</v>
      </c>
      <c r="P29" s="8">
        <v>0</v>
      </c>
      <c r="Q29" s="47">
        <f t="shared" si="2"/>
        <v>262</v>
      </c>
      <c r="T29" s="94"/>
    </row>
    <row r="30" spans="1:20" ht="20.100000000000001" customHeight="1" x14ac:dyDescent="0.2">
      <c r="A30" s="1519" t="s">
        <v>48</v>
      </c>
      <c r="B30" s="1519"/>
      <c r="C30" s="43">
        <v>155</v>
      </c>
      <c r="D30" s="8">
        <v>61</v>
      </c>
      <c r="E30" s="8">
        <v>6</v>
      </c>
      <c r="F30" s="8">
        <v>91</v>
      </c>
      <c r="G30" s="8">
        <v>313</v>
      </c>
      <c r="H30" s="8">
        <v>77</v>
      </c>
      <c r="I30" s="8">
        <v>0</v>
      </c>
      <c r="J30" s="8">
        <v>2</v>
      </c>
      <c r="K30" s="8">
        <v>0</v>
      </c>
      <c r="L30" s="8">
        <v>0</v>
      </c>
      <c r="M30" s="8">
        <v>0</v>
      </c>
      <c r="N30" s="47">
        <f t="shared" si="0"/>
        <v>2</v>
      </c>
      <c r="O30" s="47">
        <f t="shared" si="1"/>
        <v>79</v>
      </c>
      <c r="P30" s="8">
        <v>0</v>
      </c>
      <c r="Q30" s="47">
        <f t="shared" si="2"/>
        <v>392</v>
      </c>
      <c r="T30" s="94"/>
    </row>
    <row r="31" spans="1:20" ht="20.100000000000001" customHeight="1" x14ac:dyDescent="0.2">
      <c r="A31" s="1519" t="s">
        <v>49</v>
      </c>
      <c r="B31" s="1519"/>
      <c r="C31" s="47">
        <v>130</v>
      </c>
      <c r="D31" s="47">
        <v>52</v>
      </c>
      <c r="E31" s="47">
        <v>13</v>
      </c>
      <c r="F31" s="47">
        <v>46</v>
      </c>
      <c r="G31" s="47">
        <v>241</v>
      </c>
      <c r="H31" s="47">
        <v>95</v>
      </c>
      <c r="I31" s="47">
        <v>0</v>
      </c>
      <c r="J31" s="47">
        <v>1</v>
      </c>
      <c r="K31" s="47">
        <v>0</v>
      </c>
      <c r="L31" s="47">
        <v>0</v>
      </c>
      <c r="M31" s="47">
        <v>1</v>
      </c>
      <c r="N31" s="47">
        <f t="shared" si="0"/>
        <v>2</v>
      </c>
      <c r="O31" s="47">
        <f t="shared" si="1"/>
        <v>97</v>
      </c>
      <c r="P31" s="47">
        <v>10</v>
      </c>
      <c r="Q31" s="47">
        <f t="shared" si="2"/>
        <v>348</v>
      </c>
      <c r="T31" s="94"/>
    </row>
    <row r="32" spans="1:20" ht="20.100000000000001" customHeight="1" thickBot="1" x14ac:dyDescent="0.25">
      <c r="A32" s="1519" t="s">
        <v>59</v>
      </c>
      <c r="B32" s="1519"/>
      <c r="C32" s="43">
        <v>13930</v>
      </c>
      <c r="D32" s="8">
        <v>6466</v>
      </c>
      <c r="E32" s="8">
        <v>4522</v>
      </c>
      <c r="F32" s="8">
        <v>6833</v>
      </c>
      <c r="G32" s="8">
        <v>31751</v>
      </c>
      <c r="H32" s="8">
        <v>32282</v>
      </c>
      <c r="I32" s="8">
        <v>164</v>
      </c>
      <c r="J32" s="8">
        <v>3296</v>
      </c>
      <c r="K32" s="8">
        <v>1109</v>
      </c>
      <c r="L32" s="8">
        <v>927</v>
      </c>
      <c r="M32" s="8">
        <v>2686</v>
      </c>
      <c r="N32" s="47">
        <f t="shared" si="0"/>
        <v>8018</v>
      </c>
      <c r="O32" s="47">
        <f t="shared" si="1"/>
        <v>40464</v>
      </c>
      <c r="P32" s="8">
        <v>7330</v>
      </c>
      <c r="Q32" s="47">
        <f t="shared" si="2"/>
        <v>79545</v>
      </c>
      <c r="T32" s="94"/>
    </row>
    <row r="33" spans="1:20" ht="18" x14ac:dyDescent="0.25">
      <c r="A33" s="11"/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9"/>
      <c r="T33" s="94"/>
    </row>
    <row r="34" spans="1:20" x14ac:dyDescent="0.2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T34" s="94"/>
    </row>
    <row r="35" spans="1:20" x14ac:dyDescent="0.2">
      <c r="A35" s="16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 t="s">
        <v>107</v>
      </c>
      <c r="M35" s="15"/>
      <c r="N35" s="15"/>
      <c r="O35" s="15"/>
      <c r="P35" s="15"/>
    </row>
    <row r="36" spans="1:20" ht="15.6" customHeight="1" x14ac:dyDescent="0.2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20" x14ac:dyDescent="0.2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20" x14ac:dyDescent="0.2">
      <c r="A38" s="14"/>
    </row>
    <row r="39" spans="1:20" x14ac:dyDescent="0.2">
      <c r="A39" s="14"/>
    </row>
    <row r="40" spans="1:20" x14ac:dyDescent="0.2">
      <c r="A40" s="14"/>
    </row>
    <row r="41" spans="1:20" x14ac:dyDescent="0.2">
      <c r="A41" s="14"/>
    </row>
    <row r="42" spans="1:20" x14ac:dyDescent="0.2">
      <c r="A42" s="15"/>
    </row>
  </sheetData>
  <mergeCells count="44">
    <mergeCell ref="Q3:Q5"/>
    <mergeCell ref="H3:N3"/>
    <mergeCell ref="A24:B24"/>
    <mergeCell ref="D4:D5"/>
    <mergeCell ref="A15:B15"/>
    <mergeCell ref="A12:B12"/>
    <mergeCell ref="A13:B13"/>
    <mergeCell ref="O3:O5"/>
    <mergeCell ref="P3:P5"/>
    <mergeCell ref="A8:B8"/>
    <mergeCell ref="A11:B11"/>
    <mergeCell ref="A10:B10"/>
    <mergeCell ref="A9:B9"/>
    <mergeCell ref="A14:B14"/>
    <mergeCell ref="A32:B32"/>
    <mergeCell ref="A31:B31"/>
    <mergeCell ref="A1:P1"/>
    <mergeCell ref="A2:P2"/>
    <mergeCell ref="A3:A5"/>
    <mergeCell ref="C4:C5"/>
    <mergeCell ref="E4:E5"/>
    <mergeCell ref="F4:F5"/>
    <mergeCell ref="J4:N4"/>
    <mergeCell ref="H4:H5"/>
    <mergeCell ref="I4:I5"/>
    <mergeCell ref="G4:G5"/>
    <mergeCell ref="B3:B5"/>
    <mergeCell ref="A6:B6"/>
    <mergeCell ref="A7:B7"/>
    <mergeCell ref="C3:G3"/>
    <mergeCell ref="A30:B30"/>
    <mergeCell ref="A29:B29"/>
    <mergeCell ref="A28:B28"/>
    <mergeCell ref="A16:B16"/>
    <mergeCell ref="A17:B17"/>
    <mergeCell ref="A18:B18"/>
    <mergeCell ref="A19:B19"/>
    <mergeCell ref="A20:B20"/>
    <mergeCell ref="A26:B26"/>
    <mergeCell ref="A21:B21"/>
    <mergeCell ref="A22:B22"/>
    <mergeCell ref="A23:B23"/>
    <mergeCell ref="A27:B27"/>
    <mergeCell ref="A25:B25"/>
  </mergeCells>
  <printOptions horizontalCentered="1"/>
  <pageMargins left="0.6" right="0.81" top="0.53" bottom="0.43" header="0.24" footer="0.25"/>
  <pageSetup scale="68" orientation="landscape" verticalDpi="0" r:id="rId1"/>
  <headerFooter>
    <oddFooter>&amp;C&amp;"-,غامق"&amp;10 4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86"/>
  <sheetViews>
    <sheetView rightToLeft="1" view="pageBreakPreview" zoomScale="70" zoomScaleNormal="57" zoomScaleSheetLayoutView="70" workbookViewId="0">
      <selection activeCell="E10" sqref="E10"/>
    </sheetView>
  </sheetViews>
  <sheetFormatPr defaultRowHeight="15" x14ac:dyDescent="0.25"/>
  <cols>
    <col min="1" max="1" width="19.625" customWidth="1"/>
    <col min="2" max="2" width="13.625" customWidth="1"/>
    <col min="3" max="3" width="14" customWidth="1"/>
    <col min="4" max="4" width="10.875" customWidth="1"/>
    <col min="5" max="6" width="10.25" customWidth="1"/>
    <col min="7" max="7" width="8.625" customWidth="1"/>
    <col min="8" max="8" width="9" customWidth="1"/>
    <col min="9" max="9" width="7.75" customWidth="1"/>
    <col min="10" max="10" width="9.25" customWidth="1"/>
    <col min="11" max="11" width="8.75" customWidth="1"/>
    <col min="12" max="12" width="11" customWidth="1"/>
    <col min="13" max="13" width="9" customWidth="1"/>
    <col min="14" max="14" width="11.25" customWidth="1"/>
    <col min="15" max="15" width="12.125" customWidth="1"/>
    <col min="16" max="16" width="9.875" customWidth="1"/>
    <col min="17" max="17" width="11.75" customWidth="1"/>
    <col min="18" max="18" width="10.25" style="835" customWidth="1"/>
    <col min="19" max="19" width="9.25" customWidth="1"/>
    <col min="20" max="20" width="8.875" customWidth="1"/>
    <col min="21" max="21" width="10" customWidth="1"/>
    <col min="22" max="22" width="7.75" customWidth="1"/>
    <col min="23" max="23" width="9.25" customWidth="1"/>
    <col min="24" max="25" width="9.125" hidden="1" customWidth="1"/>
    <col min="26" max="26" width="42.75" style="596" customWidth="1"/>
    <col min="27" max="27" width="0.25" customWidth="1"/>
  </cols>
  <sheetData>
    <row r="1" spans="1:32" ht="34.5" customHeight="1" x14ac:dyDescent="0.2">
      <c r="A1" s="584" t="s">
        <v>874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829"/>
      <c r="S1" s="584"/>
      <c r="T1" s="584"/>
      <c r="U1" s="584"/>
      <c r="V1" s="584"/>
      <c r="W1" s="584"/>
      <c r="X1" s="585"/>
      <c r="Y1" s="585"/>
      <c r="Z1" s="586" t="s">
        <v>740</v>
      </c>
      <c r="AA1" s="584" t="s">
        <v>622</v>
      </c>
    </row>
    <row r="2" spans="1:32" ht="38.25" customHeight="1" x14ac:dyDescent="0.2">
      <c r="A2" s="1827" t="s">
        <v>816</v>
      </c>
      <c r="B2" s="1827"/>
      <c r="C2" s="1827"/>
      <c r="D2" s="1827"/>
      <c r="E2" s="1827"/>
      <c r="F2" s="1827"/>
      <c r="G2" s="1827"/>
      <c r="H2" s="1827"/>
      <c r="I2" s="1827"/>
      <c r="J2" s="1827"/>
      <c r="K2" s="1827"/>
      <c r="L2" s="1827"/>
      <c r="M2" s="1827"/>
      <c r="N2" s="1827"/>
      <c r="O2" s="1827"/>
      <c r="P2" s="1827"/>
      <c r="Q2" s="1827"/>
      <c r="R2" s="1827"/>
      <c r="S2" s="1827"/>
      <c r="T2" s="1827"/>
      <c r="U2" s="1827"/>
      <c r="V2" s="1827"/>
      <c r="W2" s="1827"/>
      <c r="X2" s="1827"/>
      <c r="Y2" s="1827"/>
      <c r="Z2" s="1827"/>
      <c r="AA2" s="1827"/>
    </row>
    <row r="3" spans="1:32" ht="70.5" customHeight="1" thickBot="1" x14ac:dyDescent="0.25">
      <c r="A3" s="1826" t="s">
        <v>817</v>
      </c>
      <c r="B3" s="1826"/>
      <c r="C3" s="1826"/>
      <c r="D3" s="1826"/>
      <c r="E3" s="1826"/>
      <c r="F3" s="1826"/>
      <c r="G3" s="1826"/>
      <c r="H3" s="1826"/>
      <c r="I3" s="1826"/>
      <c r="J3" s="1826"/>
      <c r="K3" s="1826"/>
      <c r="L3" s="1826"/>
      <c r="M3" s="1826"/>
      <c r="N3" s="1826"/>
      <c r="O3" s="1826"/>
      <c r="P3" s="1826"/>
      <c r="Q3" s="1826"/>
      <c r="R3" s="1826"/>
      <c r="S3" s="1826"/>
      <c r="T3" s="1826"/>
      <c r="U3" s="1826"/>
      <c r="V3" s="1826"/>
      <c r="W3" s="1826"/>
      <c r="X3" s="1826"/>
      <c r="Y3" s="1826"/>
      <c r="Z3" s="1826"/>
      <c r="AA3" s="1826"/>
    </row>
    <row r="4" spans="1:32" ht="63.75" customHeight="1" x14ac:dyDescent="0.2">
      <c r="A4" s="1835" t="s">
        <v>293</v>
      </c>
      <c r="B4" s="1828"/>
      <c r="C4" s="1834" t="s">
        <v>91</v>
      </c>
      <c r="D4" s="1834" t="s">
        <v>92</v>
      </c>
      <c r="E4" s="1821" t="s">
        <v>231</v>
      </c>
      <c r="F4" s="1821" t="s">
        <v>671</v>
      </c>
      <c r="G4" s="1821" t="s">
        <v>93</v>
      </c>
      <c r="H4" s="1821" t="s">
        <v>94</v>
      </c>
      <c r="I4" s="1821" t="s">
        <v>95</v>
      </c>
      <c r="J4" s="1821" t="s">
        <v>96</v>
      </c>
      <c r="K4" s="1821" t="s">
        <v>232</v>
      </c>
      <c r="L4" s="1821" t="s">
        <v>233</v>
      </c>
      <c r="M4" s="1821" t="s">
        <v>234</v>
      </c>
      <c r="N4" s="1821" t="s">
        <v>235</v>
      </c>
      <c r="O4" s="1821" t="s">
        <v>236</v>
      </c>
      <c r="P4" s="1821" t="s">
        <v>237</v>
      </c>
      <c r="Q4" s="1821" t="s">
        <v>296</v>
      </c>
      <c r="R4" s="1821" t="s">
        <v>325</v>
      </c>
      <c r="S4" s="1821" t="s">
        <v>326</v>
      </c>
      <c r="T4" s="1821" t="s">
        <v>327</v>
      </c>
      <c r="U4" s="1821" t="s">
        <v>239</v>
      </c>
      <c r="V4" s="1821" t="s">
        <v>240</v>
      </c>
      <c r="W4" s="1828" t="s">
        <v>0</v>
      </c>
      <c r="X4" s="632"/>
      <c r="Y4" s="632"/>
      <c r="Z4" s="1830" t="s">
        <v>405</v>
      </c>
      <c r="AA4" s="1831"/>
    </row>
    <row r="5" spans="1:32" ht="20.25" hidden="1" customHeight="1" x14ac:dyDescent="0.2">
      <c r="A5" s="1836"/>
      <c r="B5" s="1837"/>
      <c r="C5" s="1822"/>
      <c r="D5" s="1822"/>
      <c r="E5" s="1822"/>
      <c r="F5" s="1822"/>
      <c r="G5" s="1822"/>
      <c r="H5" s="1822"/>
      <c r="I5" s="1822"/>
      <c r="J5" s="1822"/>
      <c r="K5" s="1822"/>
      <c r="L5" s="1822"/>
      <c r="M5" s="1822"/>
      <c r="N5" s="1822"/>
      <c r="O5" s="1822"/>
      <c r="P5" s="1822"/>
      <c r="Q5" s="1822"/>
      <c r="R5" s="1822"/>
      <c r="S5" s="1822"/>
      <c r="T5" s="1822"/>
      <c r="U5" s="1822"/>
      <c r="V5" s="1822"/>
      <c r="W5" s="1829"/>
      <c r="X5" s="632"/>
      <c r="Y5" s="632"/>
      <c r="Z5" s="1832"/>
      <c r="AA5" s="1832"/>
    </row>
    <row r="6" spans="1:32" ht="52.5" customHeight="1" thickBot="1" x14ac:dyDescent="0.25">
      <c r="A6" s="1838"/>
      <c r="B6" s="1839"/>
      <c r="C6" s="1370" t="s">
        <v>522</v>
      </c>
      <c r="D6" s="1370" t="s">
        <v>523</v>
      </c>
      <c r="E6" s="1371" t="s">
        <v>524</v>
      </c>
      <c r="F6" s="1371"/>
      <c r="G6" s="1371" t="s">
        <v>525</v>
      </c>
      <c r="H6" s="1371" t="s">
        <v>526</v>
      </c>
      <c r="I6" s="1371" t="s">
        <v>527</v>
      </c>
      <c r="J6" s="1371" t="s">
        <v>528</v>
      </c>
      <c r="K6" s="1371" t="s">
        <v>529</v>
      </c>
      <c r="L6" s="1371" t="s">
        <v>530</v>
      </c>
      <c r="M6" s="1371" t="s">
        <v>531</v>
      </c>
      <c r="N6" s="1371" t="s">
        <v>532</v>
      </c>
      <c r="O6" s="1371" t="s">
        <v>533</v>
      </c>
      <c r="P6" s="1371" t="s">
        <v>534</v>
      </c>
      <c r="Q6" s="1371" t="s">
        <v>535</v>
      </c>
      <c r="R6" s="1371" t="s">
        <v>536</v>
      </c>
      <c r="S6" s="1371" t="s">
        <v>537</v>
      </c>
      <c r="T6" s="1371" t="s">
        <v>538</v>
      </c>
      <c r="U6" s="1371" t="s">
        <v>539</v>
      </c>
      <c r="V6" s="1371" t="s">
        <v>576</v>
      </c>
      <c r="W6" s="1369" t="s">
        <v>395</v>
      </c>
      <c r="X6" s="633"/>
      <c r="Y6" s="633"/>
      <c r="Z6" s="1833"/>
      <c r="AA6" s="1833"/>
      <c r="AD6">
        <v>10</v>
      </c>
    </row>
    <row r="7" spans="1:32" ht="26.25" customHeight="1" thickBot="1" x14ac:dyDescent="0.25">
      <c r="A7" s="1823" t="s">
        <v>756</v>
      </c>
      <c r="B7" s="1823"/>
      <c r="C7" s="1823"/>
      <c r="D7" s="587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830"/>
      <c r="S7" s="1204"/>
      <c r="T7" s="1204"/>
      <c r="U7" s="1204"/>
      <c r="V7" s="1204"/>
      <c r="W7" s="1204"/>
      <c r="X7" s="589"/>
      <c r="Y7" s="589"/>
      <c r="Z7" s="589" t="s">
        <v>799</v>
      </c>
      <c r="AA7" s="590" t="s">
        <v>588</v>
      </c>
    </row>
    <row r="8" spans="1:32" ht="18" customHeight="1" x14ac:dyDescent="0.2">
      <c r="A8" s="1847" t="s">
        <v>703</v>
      </c>
      <c r="B8" s="1848"/>
      <c r="C8" s="1351">
        <v>1</v>
      </c>
      <c r="D8" s="1351">
        <v>2</v>
      </c>
      <c r="E8" s="1351">
        <v>0</v>
      </c>
      <c r="F8" s="1351">
        <v>0</v>
      </c>
      <c r="G8" s="1351">
        <v>0</v>
      </c>
      <c r="H8" s="1351">
        <v>29</v>
      </c>
      <c r="I8" s="1351">
        <v>0</v>
      </c>
      <c r="J8" s="1351">
        <v>0</v>
      </c>
      <c r="K8" s="1351">
        <v>1</v>
      </c>
      <c r="L8" s="1351">
        <v>0</v>
      </c>
      <c r="M8" s="1351">
        <v>0</v>
      </c>
      <c r="N8" s="1351">
        <v>0</v>
      </c>
      <c r="O8" s="1351">
        <v>0</v>
      </c>
      <c r="P8" s="1351">
        <v>0</v>
      </c>
      <c r="Q8" s="1351">
        <v>0</v>
      </c>
      <c r="R8" s="1351">
        <v>0</v>
      </c>
      <c r="S8" s="1352">
        <v>0</v>
      </c>
      <c r="T8" s="1352">
        <v>0</v>
      </c>
      <c r="U8" s="1352">
        <v>0</v>
      </c>
      <c r="V8" s="1352">
        <v>0</v>
      </c>
      <c r="W8" s="1352">
        <f>SUM(C8:V8)</f>
        <v>33</v>
      </c>
      <c r="X8" s="594">
        <f>SUM(W8)</f>
        <v>33</v>
      </c>
      <c r="Y8" s="594"/>
      <c r="Z8" s="1843" t="s">
        <v>483</v>
      </c>
      <c r="AA8" s="1843"/>
    </row>
    <row r="9" spans="1:32" ht="18" customHeight="1" x14ac:dyDescent="0.25">
      <c r="A9" s="1824" t="s">
        <v>708</v>
      </c>
      <c r="B9" s="1825"/>
      <c r="C9" s="837">
        <v>231</v>
      </c>
      <c r="D9" s="837">
        <v>953</v>
      </c>
      <c r="E9" s="837">
        <v>173</v>
      </c>
      <c r="F9" s="1353">
        <v>4</v>
      </c>
      <c r="G9" s="837">
        <v>115</v>
      </c>
      <c r="H9" s="837">
        <v>70</v>
      </c>
      <c r="I9" s="837">
        <v>16</v>
      </c>
      <c r="J9" s="837">
        <v>0</v>
      </c>
      <c r="K9" s="837">
        <v>28</v>
      </c>
      <c r="L9" s="837">
        <v>0</v>
      </c>
      <c r="M9" s="837">
        <v>0</v>
      </c>
      <c r="N9" s="837">
        <v>0</v>
      </c>
      <c r="O9" s="837">
        <v>2</v>
      </c>
      <c r="P9" s="837">
        <v>0</v>
      </c>
      <c r="Q9" s="837">
        <v>0</v>
      </c>
      <c r="R9" s="837">
        <v>0</v>
      </c>
      <c r="S9" s="837">
        <v>0</v>
      </c>
      <c r="T9" s="837">
        <v>0</v>
      </c>
      <c r="U9" s="837">
        <v>6</v>
      </c>
      <c r="V9" s="837">
        <v>23</v>
      </c>
      <c r="W9" s="837">
        <f t="shared" ref="W9:W37" si="0">SUM(C9:V9)</f>
        <v>1621</v>
      </c>
      <c r="X9" s="594">
        <f>SUM(W9)</f>
        <v>1621</v>
      </c>
      <c r="Y9" s="594"/>
      <c r="Z9" s="1099" t="s">
        <v>484</v>
      </c>
      <c r="AA9" s="787"/>
    </row>
    <row r="10" spans="1:32" ht="18" customHeight="1" x14ac:dyDescent="0.2">
      <c r="A10" s="1824" t="s">
        <v>704</v>
      </c>
      <c r="B10" s="1825"/>
      <c r="C10" s="837">
        <v>5</v>
      </c>
      <c r="D10" s="836">
        <v>0</v>
      </c>
      <c r="E10" s="837">
        <v>0</v>
      </c>
      <c r="F10" s="1353">
        <v>0</v>
      </c>
      <c r="G10" s="836">
        <v>0</v>
      </c>
      <c r="H10" s="836">
        <v>0</v>
      </c>
      <c r="I10" s="837">
        <v>0</v>
      </c>
      <c r="J10" s="837">
        <v>0</v>
      </c>
      <c r="K10" s="837">
        <v>2</v>
      </c>
      <c r="L10" s="836">
        <v>0</v>
      </c>
      <c r="M10" s="836">
        <v>0</v>
      </c>
      <c r="N10" s="836">
        <v>0</v>
      </c>
      <c r="O10" s="836">
        <v>0</v>
      </c>
      <c r="P10" s="836">
        <v>0</v>
      </c>
      <c r="Q10" s="837">
        <v>0</v>
      </c>
      <c r="R10" s="836">
        <v>0</v>
      </c>
      <c r="S10" s="836">
        <v>0</v>
      </c>
      <c r="T10" s="836">
        <v>0</v>
      </c>
      <c r="U10" s="836">
        <v>0</v>
      </c>
      <c r="V10" s="836">
        <v>0</v>
      </c>
      <c r="W10" s="1351">
        <f t="shared" si="0"/>
        <v>7</v>
      </c>
      <c r="X10" s="594">
        <f>SUM(W10)</f>
        <v>7</v>
      </c>
      <c r="Y10" s="594"/>
      <c r="Z10" s="1843" t="s">
        <v>419</v>
      </c>
      <c r="AA10" s="1843"/>
    </row>
    <row r="11" spans="1:32" ht="18" customHeight="1" x14ac:dyDescent="0.25">
      <c r="A11" s="1824" t="s">
        <v>694</v>
      </c>
      <c r="B11" s="1825"/>
      <c r="C11" s="836">
        <v>805</v>
      </c>
      <c r="D11" s="836">
        <v>1</v>
      </c>
      <c r="E11" s="836">
        <v>8</v>
      </c>
      <c r="F11" s="1354">
        <v>0</v>
      </c>
      <c r="G11" s="836">
        <v>5</v>
      </c>
      <c r="H11" s="836">
        <v>8</v>
      </c>
      <c r="I11" s="837">
        <v>0</v>
      </c>
      <c r="J11" s="837">
        <v>0</v>
      </c>
      <c r="K11" s="837">
        <v>11</v>
      </c>
      <c r="L11" s="836">
        <v>0</v>
      </c>
      <c r="M11" s="836">
        <v>0</v>
      </c>
      <c r="N11" s="836">
        <v>0</v>
      </c>
      <c r="O11" s="836">
        <v>0</v>
      </c>
      <c r="P11" s="836">
        <v>0</v>
      </c>
      <c r="Q11" s="837">
        <v>0</v>
      </c>
      <c r="R11" s="836">
        <v>0</v>
      </c>
      <c r="S11" s="836">
        <v>0</v>
      </c>
      <c r="T11" s="836">
        <v>0</v>
      </c>
      <c r="U11" s="836">
        <v>0</v>
      </c>
      <c r="V11" s="836">
        <v>66</v>
      </c>
      <c r="W11" s="837">
        <f t="shared" si="0"/>
        <v>904</v>
      </c>
      <c r="X11" s="594">
        <f>SUM(W11)</f>
        <v>904</v>
      </c>
      <c r="Y11" s="594"/>
      <c r="Z11" s="1099" t="s">
        <v>420</v>
      </c>
      <c r="AA11" s="787"/>
    </row>
    <row r="12" spans="1:32" ht="18" customHeight="1" x14ac:dyDescent="0.2">
      <c r="A12" s="1824" t="s">
        <v>138</v>
      </c>
      <c r="B12" s="1825"/>
      <c r="C12" s="836">
        <v>30</v>
      </c>
      <c r="D12" s="836">
        <v>12</v>
      </c>
      <c r="E12" s="836">
        <v>0</v>
      </c>
      <c r="F12" s="1354">
        <v>0</v>
      </c>
      <c r="G12" s="836">
        <v>0</v>
      </c>
      <c r="H12" s="836">
        <v>0</v>
      </c>
      <c r="I12" s="836">
        <v>0</v>
      </c>
      <c r="J12" s="836">
        <v>0</v>
      </c>
      <c r="K12" s="836">
        <v>13</v>
      </c>
      <c r="L12" s="836">
        <v>0</v>
      </c>
      <c r="M12" s="836">
        <v>0</v>
      </c>
      <c r="N12" s="836">
        <v>0</v>
      </c>
      <c r="O12" s="836">
        <v>28</v>
      </c>
      <c r="P12" s="836">
        <v>0</v>
      </c>
      <c r="Q12" s="836">
        <v>0</v>
      </c>
      <c r="R12" s="836">
        <v>0</v>
      </c>
      <c r="S12" s="836">
        <v>0</v>
      </c>
      <c r="T12" s="836">
        <v>0</v>
      </c>
      <c r="U12" s="836">
        <v>0</v>
      </c>
      <c r="V12" s="836">
        <v>1</v>
      </c>
      <c r="W12" s="1351">
        <f t="shared" si="0"/>
        <v>84</v>
      </c>
      <c r="X12" s="594"/>
      <c r="Y12" s="594"/>
      <c r="Z12" s="787" t="s">
        <v>421</v>
      </c>
      <c r="AA12" s="787"/>
    </row>
    <row r="13" spans="1:32" ht="18" customHeight="1" x14ac:dyDescent="0.25">
      <c r="A13" s="1824" t="s">
        <v>137</v>
      </c>
      <c r="B13" s="1825"/>
      <c r="C13" s="836">
        <v>1</v>
      </c>
      <c r="D13" s="836">
        <v>0</v>
      </c>
      <c r="E13" s="836">
        <v>10</v>
      </c>
      <c r="F13" s="1354">
        <v>0</v>
      </c>
      <c r="G13" s="836">
        <v>0</v>
      </c>
      <c r="H13" s="836">
        <v>5</v>
      </c>
      <c r="I13" s="836">
        <v>0</v>
      </c>
      <c r="J13" s="837">
        <v>0</v>
      </c>
      <c r="K13" s="836">
        <v>3</v>
      </c>
      <c r="L13" s="836">
        <v>0</v>
      </c>
      <c r="M13" s="836">
        <v>0</v>
      </c>
      <c r="N13" s="836">
        <v>0</v>
      </c>
      <c r="O13" s="836">
        <v>0</v>
      </c>
      <c r="P13" s="836">
        <v>0</v>
      </c>
      <c r="Q13" s="837">
        <v>0</v>
      </c>
      <c r="R13" s="836">
        <v>0</v>
      </c>
      <c r="S13" s="836">
        <v>0</v>
      </c>
      <c r="T13" s="836">
        <v>0</v>
      </c>
      <c r="U13" s="836">
        <v>0</v>
      </c>
      <c r="V13" s="836">
        <v>1</v>
      </c>
      <c r="W13" s="837">
        <f t="shared" si="0"/>
        <v>20</v>
      </c>
      <c r="X13" s="594">
        <f t="shared" ref="X13:X28" si="1">SUM(W13)</f>
        <v>20</v>
      </c>
      <c r="Y13" s="594"/>
      <c r="Z13" s="1099" t="s">
        <v>422</v>
      </c>
      <c r="AA13" s="787"/>
      <c r="AB13" s="596"/>
    </row>
    <row r="14" spans="1:32" ht="18" customHeight="1" x14ac:dyDescent="0.2">
      <c r="A14" s="1824" t="s">
        <v>38</v>
      </c>
      <c r="B14" s="1825"/>
      <c r="C14" s="837">
        <v>0</v>
      </c>
      <c r="D14" s="836">
        <v>0</v>
      </c>
      <c r="E14" s="837">
        <v>0</v>
      </c>
      <c r="F14" s="1353">
        <v>0</v>
      </c>
      <c r="G14" s="836">
        <v>0</v>
      </c>
      <c r="H14" s="836">
        <v>3</v>
      </c>
      <c r="I14" s="837">
        <v>0</v>
      </c>
      <c r="J14" s="837">
        <v>0</v>
      </c>
      <c r="K14" s="836">
        <v>0</v>
      </c>
      <c r="L14" s="837">
        <v>0</v>
      </c>
      <c r="M14" s="837">
        <v>0</v>
      </c>
      <c r="N14" s="837">
        <v>0</v>
      </c>
      <c r="O14" s="837">
        <v>0</v>
      </c>
      <c r="P14" s="837">
        <v>0</v>
      </c>
      <c r="Q14" s="837">
        <v>0</v>
      </c>
      <c r="R14" s="837">
        <v>0</v>
      </c>
      <c r="S14" s="837">
        <v>0</v>
      </c>
      <c r="T14" s="837">
        <v>0</v>
      </c>
      <c r="U14" s="837">
        <v>0</v>
      </c>
      <c r="V14" s="837">
        <v>0</v>
      </c>
      <c r="W14" s="1351">
        <f t="shared" si="0"/>
        <v>3</v>
      </c>
      <c r="X14" s="594">
        <f t="shared" si="1"/>
        <v>3</v>
      </c>
      <c r="Y14" s="594"/>
      <c r="Z14" s="787" t="s">
        <v>485</v>
      </c>
      <c r="AA14" s="787"/>
    </row>
    <row r="15" spans="1:32" ht="18" customHeight="1" x14ac:dyDescent="0.25">
      <c r="A15" s="1824" t="s">
        <v>709</v>
      </c>
      <c r="B15" s="1825"/>
      <c r="C15" s="836">
        <v>1</v>
      </c>
      <c r="D15" s="836">
        <v>3</v>
      </c>
      <c r="E15" s="836">
        <v>0</v>
      </c>
      <c r="F15" s="1354">
        <v>0</v>
      </c>
      <c r="G15" s="836">
        <v>2</v>
      </c>
      <c r="H15" s="836">
        <v>72</v>
      </c>
      <c r="I15" s="837">
        <v>0</v>
      </c>
      <c r="J15" s="837">
        <v>0</v>
      </c>
      <c r="K15" s="837">
        <v>0</v>
      </c>
      <c r="L15" s="836">
        <v>0</v>
      </c>
      <c r="M15" s="836">
        <v>0</v>
      </c>
      <c r="N15" s="836">
        <v>0</v>
      </c>
      <c r="O15" s="836">
        <v>0</v>
      </c>
      <c r="P15" s="836">
        <v>0</v>
      </c>
      <c r="Q15" s="837">
        <v>0</v>
      </c>
      <c r="R15" s="836">
        <v>0</v>
      </c>
      <c r="S15" s="836">
        <v>0</v>
      </c>
      <c r="T15" s="836">
        <v>0</v>
      </c>
      <c r="U15" s="836">
        <v>0</v>
      </c>
      <c r="V15" s="836">
        <v>0</v>
      </c>
      <c r="W15" s="837">
        <f t="shared" si="0"/>
        <v>78</v>
      </c>
      <c r="X15" s="594">
        <f t="shared" si="1"/>
        <v>78</v>
      </c>
      <c r="Y15" s="594"/>
      <c r="Z15" s="1099" t="s">
        <v>424</v>
      </c>
      <c r="AA15" s="262"/>
      <c r="AE15" s="1850"/>
      <c r="AF15" s="1850"/>
    </row>
    <row r="16" spans="1:32" ht="18" customHeight="1" x14ac:dyDescent="0.2">
      <c r="A16" s="1824" t="s">
        <v>710</v>
      </c>
      <c r="B16" s="1825"/>
      <c r="C16" s="836">
        <v>0</v>
      </c>
      <c r="D16" s="836">
        <v>0</v>
      </c>
      <c r="E16" s="836">
        <v>0</v>
      </c>
      <c r="F16" s="1354">
        <v>0</v>
      </c>
      <c r="G16" s="836">
        <v>0</v>
      </c>
      <c r="H16" s="836">
        <v>0</v>
      </c>
      <c r="I16" s="836">
        <v>0</v>
      </c>
      <c r="J16" s="837">
        <v>0</v>
      </c>
      <c r="K16" s="836">
        <v>0</v>
      </c>
      <c r="L16" s="836">
        <v>1</v>
      </c>
      <c r="M16" s="836">
        <v>0</v>
      </c>
      <c r="N16" s="836">
        <v>1</v>
      </c>
      <c r="O16" s="836">
        <v>0</v>
      </c>
      <c r="P16" s="836">
        <v>0</v>
      </c>
      <c r="Q16" s="836">
        <v>1</v>
      </c>
      <c r="R16" s="836">
        <v>0</v>
      </c>
      <c r="S16" s="836">
        <v>0</v>
      </c>
      <c r="T16" s="836">
        <v>0</v>
      </c>
      <c r="U16" s="836">
        <v>0</v>
      </c>
      <c r="V16" s="836">
        <v>0</v>
      </c>
      <c r="W16" s="1351">
        <f t="shared" si="0"/>
        <v>3</v>
      </c>
      <c r="X16" s="594">
        <f t="shared" si="1"/>
        <v>3</v>
      </c>
      <c r="Y16" s="594"/>
      <c r="Z16" s="1843" t="s">
        <v>425</v>
      </c>
      <c r="AA16" s="1843"/>
    </row>
    <row r="17" spans="1:27" ht="18" customHeight="1" x14ac:dyDescent="0.25">
      <c r="A17" s="1824" t="s">
        <v>696</v>
      </c>
      <c r="B17" s="1825"/>
      <c r="C17" s="836">
        <v>1</v>
      </c>
      <c r="D17" s="836">
        <v>2</v>
      </c>
      <c r="E17" s="836">
        <v>1</v>
      </c>
      <c r="F17" s="1354">
        <v>0</v>
      </c>
      <c r="G17" s="836">
        <v>1</v>
      </c>
      <c r="H17" s="836">
        <v>93</v>
      </c>
      <c r="I17" s="836">
        <v>2</v>
      </c>
      <c r="J17" s="837">
        <v>1</v>
      </c>
      <c r="K17" s="836">
        <v>3</v>
      </c>
      <c r="L17" s="836">
        <v>1</v>
      </c>
      <c r="M17" s="836">
        <v>0</v>
      </c>
      <c r="N17" s="836">
        <v>0</v>
      </c>
      <c r="O17" s="836">
        <v>1</v>
      </c>
      <c r="P17" s="836">
        <v>0</v>
      </c>
      <c r="Q17" s="837">
        <v>0</v>
      </c>
      <c r="R17" s="836">
        <v>0</v>
      </c>
      <c r="S17" s="836">
        <v>0</v>
      </c>
      <c r="T17" s="837">
        <v>0</v>
      </c>
      <c r="U17" s="836">
        <v>21</v>
      </c>
      <c r="V17" s="836">
        <v>0</v>
      </c>
      <c r="W17" s="837">
        <f t="shared" si="0"/>
        <v>127</v>
      </c>
      <c r="X17" s="594">
        <f t="shared" si="1"/>
        <v>127</v>
      </c>
      <c r="Y17" s="594"/>
      <c r="Z17" s="1099" t="s">
        <v>426</v>
      </c>
      <c r="AA17" s="262"/>
    </row>
    <row r="18" spans="1:27" ht="18" customHeight="1" x14ac:dyDescent="0.2">
      <c r="A18" s="1824" t="s">
        <v>711</v>
      </c>
      <c r="B18" s="1825"/>
      <c r="C18" s="836">
        <v>0</v>
      </c>
      <c r="D18" s="836">
        <v>0</v>
      </c>
      <c r="E18" s="836">
        <v>0</v>
      </c>
      <c r="F18" s="1354">
        <v>0</v>
      </c>
      <c r="G18" s="836">
        <v>0</v>
      </c>
      <c r="H18" s="836">
        <v>0</v>
      </c>
      <c r="I18" s="836">
        <v>0</v>
      </c>
      <c r="J18" s="837">
        <v>0</v>
      </c>
      <c r="K18" s="836">
        <v>0</v>
      </c>
      <c r="L18" s="836">
        <v>0</v>
      </c>
      <c r="M18" s="836">
        <v>0</v>
      </c>
      <c r="N18" s="836">
        <v>0</v>
      </c>
      <c r="O18" s="836">
        <v>0</v>
      </c>
      <c r="P18" s="836">
        <v>0</v>
      </c>
      <c r="Q18" s="837">
        <v>0</v>
      </c>
      <c r="R18" s="836">
        <v>0</v>
      </c>
      <c r="S18" s="836">
        <v>0</v>
      </c>
      <c r="T18" s="836">
        <v>0</v>
      </c>
      <c r="U18" s="836">
        <v>0</v>
      </c>
      <c r="V18" s="836">
        <v>0</v>
      </c>
      <c r="W18" s="1351">
        <f t="shared" si="0"/>
        <v>0</v>
      </c>
      <c r="X18" s="594">
        <f t="shared" si="1"/>
        <v>0</v>
      </c>
      <c r="Y18" s="594"/>
      <c r="Z18" s="787" t="s">
        <v>486</v>
      </c>
      <c r="AA18" s="787"/>
    </row>
    <row r="19" spans="1:27" ht="18" customHeight="1" x14ac:dyDescent="0.25">
      <c r="A19" s="1824" t="s">
        <v>34</v>
      </c>
      <c r="B19" s="1825"/>
      <c r="C19" s="836">
        <v>0</v>
      </c>
      <c r="D19" s="836">
        <v>0</v>
      </c>
      <c r="E19" s="836">
        <v>0</v>
      </c>
      <c r="F19" s="1354">
        <v>0</v>
      </c>
      <c r="G19" s="836">
        <v>10</v>
      </c>
      <c r="H19" s="836">
        <v>0</v>
      </c>
      <c r="I19" s="836">
        <v>0</v>
      </c>
      <c r="J19" s="837">
        <v>1</v>
      </c>
      <c r="K19" s="837">
        <v>0</v>
      </c>
      <c r="L19" s="836">
        <v>0</v>
      </c>
      <c r="M19" s="837">
        <v>0</v>
      </c>
      <c r="N19" s="836">
        <v>0</v>
      </c>
      <c r="O19" s="837">
        <v>0</v>
      </c>
      <c r="P19" s="836">
        <v>17</v>
      </c>
      <c r="Q19" s="837">
        <v>0</v>
      </c>
      <c r="R19" s="837">
        <v>0</v>
      </c>
      <c r="S19" s="836">
        <v>0</v>
      </c>
      <c r="T19" s="837">
        <v>0</v>
      </c>
      <c r="U19" s="836">
        <v>0</v>
      </c>
      <c r="V19" s="836">
        <v>0</v>
      </c>
      <c r="W19" s="837">
        <f t="shared" si="0"/>
        <v>28</v>
      </c>
      <c r="X19" s="594">
        <f t="shared" si="1"/>
        <v>28</v>
      </c>
      <c r="Y19" s="594"/>
      <c r="Z19" s="1099" t="s">
        <v>460</v>
      </c>
      <c r="AA19" s="262"/>
    </row>
    <row r="20" spans="1:27" ht="18" customHeight="1" x14ac:dyDescent="0.2">
      <c r="A20" s="1824" t="s">
        <v>698</v>
      </c>
      <c r="B20" s="1825"/>
      <c r="C20" s="837">
        <v>0</v>
      </c>
      <c r="D20" s="836">
        <v>3</v>
      </c>
      <c r="E20" s="837">
        <v>0</v>
      </c>
      <c r="F20" s="1353">
        <v>0</v>
      </c>
      <c r="G20" s="836">
        <v>0</v>
      </c>
      <c r="H20" s="836">
        <v>0</v>
      </c>
      <c r="I20" s="836">
        <v>0</v>
      </c>
      <c r="J20" s="836">
        <v>0</v>
      </c>
      <c r="K20" s="837">
        <v>0</v>
      </c>
      <c r="L20" s="836">
        <v>0</v>
      </c>
      <c r="M20" s="836">
        <v>0</v>
      </c>
      <c r="N20" s="837">
        <v>0</v>
      </c>
      <c r="O20" s="836">
        <v>0</v>
      </c>
      <c r="P20" s="837">
        <v>0</v>
      </c>
      <c r="Q20" s="837">
        <v>0</v>
      </c>
      <c r="R20" s="836">
        <v>3</v>
      </c>
      <c r="S20" s="836">
        <v>0</v>
      </c>
      <c r="T20" s="836">
        <v>0</v>
      </c>
      <c r="U20" s="836">
        <v>0</v>
      </c>
      <c r="V20" s="836">
        <v>28</v>
      </c>
      <c r="W20" s="1351">
        <f t="shared" si="0"/>
        <v>34</v>
      </c>
      <c r="X20" s="594">
        <f t="shared" si="1"/>
        <v>34</v>
      </c>
      <c r="Y20" s="594"/>
      <c r="Z20" s="787" t="s">
        <v>429</v>
      </c>
      <c r="AA20" s="787"/>
    </row>
    <row r="21" spans="1:27" ht="18" customHeight="1" x14ac:dyDescent="0.25">
      <c r="A21" s="1824" t="s">
        <v>31</v>
      </c>
      <c r="B21" s="1825"/>
      <c r="C21" s="837">
        <v>4</v>
      </c>
      <c r="D21" s="837">
        <v>14</v>
      </c>
      <c r="E21" s="837">
        <v>10</v>
      </c>
      <c r="F21" s="1353">
        <v>0</v>
      </c>
      <c r="G21" s="837">
        <v>5</v>
      </c>
      <c r="H21" s="837">
        <v>1</v>
      </c>
      <c r="I21" s="837">
        <v>3</v>
      </c>
      <c r="J21" s="837">
        <v>0</v>
      </c>
      <c r="K21" s="836">
        <v>2</v>
      </c>
      <c r="L21" s="836">
        <v>4</v>
      </c>
      <c r="M21" s="837">
        <v>0</v>
      </c>
      <c r="N21" s="837">
        <v>0</v>
      </c>
      <c r="O21" s="836">
        <v>0</v>
      </c>
      <c r="P21" s="836">
        <v>0</v>
      </c>
      <c r="Q21" s="837">
        <v>0</v>
      </c>
      <c r="R21" s="836">
        <v>0</v>
      </c>
      <c r="S21" s="836">
        <v>0</v>
      </c>
      <c r="T21" s="837">
        <v>0</v>
      </c>
      <c r="U21" s="836">
        <v>0</v>
      </c>
      <c r="V21" s="836">
        <v>0</v>
      </c>
      <c r="W21" s="837">
        <f t="shared" si="0"/>
        <v>43</v>
      </c>
      <c r="X21" s="594">
        <f t="shared" si="1"/>
        <v>43</v>
      </c>
      <c r="Y21" s="594"/>
      <c r="Z21" s="1099" t="s">
        <v>430</v>
      </c>
      <c r="AA21" s="262"/>
    </row>
    <row r="22" spans="1:27" ht="18" customHeight="1" x14ac:dyDescent="0.2">
      <c r="A22" s="1824" t="s">
        <v>699</v>
      </c>
      <c r="B22" s="1825"/>
      <c r="C22" s="836">
        <v>33</v>
      </c>
      <c r="D22" s="836">
        <v>109</v>
      </c>
      <c r="E22" s="836">
        <v>8</v>
      </c>
      <c r="F22" s="1354">
        <v>0</v>
      </c>
      <c r="G22" s="836">
        <v>12</v>
      </c>
      <c r="H22" s="836">
        <v>14</v>
      </c>
      <c r="I22" s="837">
        <v>1</v>
      </c>
      <c r="J22" s="837">
        <v>0</v>
      </c>
      <c r="K22" s="837">
        <v>12</v>
      </c>
      <c r="L22" s="836">
        <v>5</v>
      </c>
      <c r="M22" s="836">
        <v>0</v>
      </c>
      <c r="N22" s="836">
        <v>0</v>
      </c>
      <c r="O22" s="837">
        <v>3</v>
      </c>
      <c r="P22" s="836">
        <v>0</v>
      </c>
      <c r="Q22" s="837">
        <v>5</v>
      </c>
      <c r="R22" s="837">
        <v>0</v>
      </c>
      <c r="S22" s="836">
        <v>0</v>
      </c>
      <c r="T22" s="836">
        <v>0</v>
      </c>
      <c r="U22" s="836">
        <v>0</v>
      </c>
      <c r="V22" s="836">
        <v>0</v>
      </c>
      <c r="W22" s="1351">
        <f t="shared" si="0"/>
        <v>202</v>
      </c>
      <c r="X22" s="594">
        <f t="shared" si="1"/>
        <v>202</v>
      </c>
      <c r="Y22" s="594"/>
      <c r="Z22" s="787" t="s">
        <v>431</v>
      </c>
      <c r="AA22" s="787"/>
    </row>
    <row r="23" spans="1:27" ht="18" customHeight="1" x14ac:dyDescent="0.25">
      <c r="A23" s="1824" t="s">
        <v>79</v>
      </c>
      <c r="B23" s="1825"/>
      <c r="C23" s="836">
        <v>0</v>
      </c>
      <c r="D23" s="836">
        <v>0</v>
      </c>
      <c r="E23" s="836">
        <v>0</v>
      </c>
      <c r="F23" s="1354">
        <v>0</v>
      </c>
      <c r="G23" s="836">
        <v>2</v>
      </c>
      <c r="H23" s="836">
        <v>2</v>
      </c>
      <c r="I23" s="836">
        <v>0</v>
      </c>
      <c r="J23" s="836">
        <v>0</v>
      </c>
      <c r="K23" s="836">
        <v>0</v>
      </c>
      <c r="L23" s="836">
        <v>0</v>
      </c>
      <c r="M23" s="836">
        <v>0</v>
      </c>
      <c r="N23" s="836">
        <v>0</v>
      </c>
      <c r="O23" s="836">
        <v>0</v>
      </c>
      <c r="P23" s="836">
        <v>0</v>
      </c>
      <c r="Q23" s="836">
        <v>0</v>
      </c>
      <c r="R23" s="836">
        <v>0</v>
      </c>
      <c r="S23" s="836">
        <v>0</v>
      </c>
      <c r="T23" s="837">
        <v>0</v>
      </c>
      <c r="U23" s="836">
        <v>0</v>
      </c>
      <c r="V23" s="836">
        <v>2</v>
      </c>
      <c r="W23" s="837">
        <f t="shared" si="0"/>
        <v>6</v>
      </c>
      <c r="X23" s="594">
        <f t="shared" si="1"/>
        <v>6</v>
      </c>
      <c r="Y23" s="594"/>
      <c r="Z23" s="1099" t="s">
        <v>432</v>
      </c>
      <c r="AA23" s="367"/>
    </row>
    <row r="24" spans="1:27" ht="18" customHeight="1" x14ac:dyDescent="0.2">
      <c r="A24" s="1824" t="s">
        <v>702</v>
      </c>
      <c r="B24" s="1825"/>
      <c r="C24" s="836">
        <v>0</v>
      </c>
      <c r="D24" s="836">
        <v>5</v>
      </c>
      <c r="E24" s="836">
        <v>0</v>
      </c>
      <c r="F24" s="1354">
        <v>0</v>
      </c>
      <c r="G24" s="836">
        <v>0</v>
      </c>
      <c r="H24" s="836">
        <v>0</v>
      </c>
      <c r="I24" s="836">
        <v>0</v>
      </c>
      <c r="J24" s="836">
        <v>0</v>
      </c>
      <c r="K24" s="836">
        <v>0</v>
      </c>
      <c r="L24" s="836">
        <v>0</v>
      </c>
      <c r="M24" s="836">
        <v>0</v>
      </c>
      <c r="N24" s="836">
        <v>0</v>
      </c>
      <c r="O24" s="836">
        <v>0</v>
      </c>
      <c r="P24" s="836">
        <v>0</v>
      </c>
      <c r="Q24" s="836">
        <v>0</v>
      </c>
      <c r="R24" s="836">
        <v>0</v>
      </c>
      <c r="S24" s="836">
        <v>0</v>
      </c>
      <c r="T24" s="836">
        <v>0</v>
      </c>
      <c r="U24" s="836">
        <v>9</v>
      </c>
      <c r="V24" s="836">
        <v>2</v>
      </c>
      <c r="W24" s="1351">
        <f t="shared" si="0"/>
        <v>16</v>
      </c>
      <c r="X24" s="594">
        <f t="shared" si="1"/>
        <v>16</v>
      </c>
      <c r="Y24" s="594"/>
      <c r="Z24" s="787" t="s">
        <v>487</v>
      </c>
      <c r="AA24" s="787"/>
    </row>
    <row r="25" spans="1:27" ht="18" customHeight="1" x14ac:dyDescent="0.25">
      <c r="A25" s="1824" t="s">
        <v>35</v>
      </c>
      <c r="B25" s="1825"/>
      <c r="C25" s="836">
        <v>0</v>
      </c>
      <c r="D25" s="836">
        <v>9</v>
      </c>
      <c r="E25" s="836">
        <v>0</v>
      </c>
      <c r="F25" s="1354">
        <v>2</v>
      </c>
      <c r="G25" s="836">
        <v>6</v>
      </c>
      <c r="H25" s="836">
        <v>2</v>
      </c>
      <c r="I25" s="836">
        <v>1</v>
      </c>
      <c r="J25" s="836">
        <v>1</v>
      </c>
      <c r="K25" s="836">
        <v>26</v>
      </c>
      <c r="L25" s="836">
        <v>2</v>
      </c>
      <c r="M25" s="836">
        <v>0</v>
      </c>
      <c r="N25" s="836">
        <v>0</v>
      </c>
      <c r="O25" s="836">
        <v>0</v>
      </c>
      <c r="P25" s="836">
        <v>0</v>
      </c>
      <c r="Q25" s="836">
        <v>0</v>
      </c>
      <c r="R25" s="836">
        <v>0</v>
      </c>
      <c r="S25" s="836">
        <v>0</v>
      </c>
      <c r="T25" s="837">
        <v>0</v>
      </c>
      <c r="U25" s="836">
        <v>3</v>
      </c>
      <c r="V25" s="836">
        <v>0</v>
      </c>
      <c r="W25" s="837">
        <f t="shared" si="0"/>
        <v>52</v>
      </c>
      <c r="X25" s="594">
        <f t="shared" si="1"/>
        <v>52</v>
      </c>
      <c r="Y25" s="594"/>
      <c r="Z25" s="1099" t="s">
        <v>488</v>
      </c>
      <c r="AA25" s="787"/>
    </row>
    <row r="26" spans="1:27" ht="18" customHeight="1" x14ac:dyDescent="0.2">
      <c r="A26" s="1104" t="s">
        <v>663</v>
      </c>
      <c r="B26" s="1104"/>
      <c r="C26" s="836">
        <v>35</v>
      </c>
      <c r="D26" s="836">
        <v>81</v>
      </c>
      <c r="E26" s="836">
        <v>9</v>
      </c>
      <c r="F26" s="836">
        <v>0</v>
      </c>
      <c r="G26" s="836">
        <v>20</v>
      </c>
      <c r="H26" s="836">
        <v>63</v>
      </c>
      <c r="I26" s="836">
        <v>7</v>
      </c>
      <c r="J26" s="836">
        <v>1</v>
      </c>
      <c r="K26" s="836">
        <v>3</v>
      </c>
      <c r="L26" s="836">
        <v>0</v>
      </c>
      <c r="M26" s="836">
        <v>0</v>
      </c>
      <c r="N26" s="836">
        <v>0</v>
      </c>
      <c r="O26" s="836">
        <v>0</v>
      </c>
      <c r="P26" s="836">
        <v>0</v>
      </c>
      <c r="Q26" s="836">
        <v>0</v>
      </c>
      <c r="R26" s="836">
        <v>0</v>
      </c>
      <c r="S26" s="836">
        <v>0</v>
      </c>
      <c r="T26" s="836">
        <v>0</v>
      </c>
      <c r="U26" s="836">
        <v>2</v>
      </c>
      <c r="V26" s="836">
        <v>0</v>
      </c>
      <c r="W26" s="836">
        <f t="shared" si="0"/>
        <v>221</v>
      </c>
      <c r="X26" s="592">
        <f t="shared" si="1"/>
        <v>221</v>
      </c>
      <c r="Y26" s="592"/>
      <c r="Z26" s="592" t="s">
        <v>435</v>
      </c>
      <c r="AA26" s="592"/>
    </row>
    <row r="27" spans="1:27" ht="18" customHeight="1" x14ac:dyDescent="0.2">
      <c r="A27" s="591" t="s">
        <v>700</v>
      </c>
      <c r="B27" s="591"/>
      <c r="C27" s="837">
        <v>5</v>
      </c>
      <c r="D27" s="837">
        <v>5</v>
      </c>
      <c r="E27" s="837">
        <v>0</v>
      </c>
      <c r="F27" s="837">
        <v>0</v>
      </c>
      <c r="G27" s="837">
        <v>1</v>
      </c>
      <c r="H27" s="837">
        <v>2</v>
      </c>
      <c r="I27" s="837">
        <v>0</v>
      </c>
      <c r="J27" s="837">
        <v>0</v>
      </c>
      <c r="K27" s="837">
        <v>1</v>
      </c>
      <c r="L27" s="837">
        <v>0</v>
      </c>
      <c r="M27" s="837">
        <v>0</v>
      </c>
      <c r="N27" s="837">
        <v>0</v>
      </c>
      <c r="O27" s="837">
        <v>0</v>
      </c>
      <c r="P27" s="837">
        <v>0</v>
      </c>
      <c r="Q27" s="837">
        <v>1</v>
      </c>
      <c r="R27" s="837">
        <v>0</v>
      </c>
      <c r="S27" s="837">
        <v>0</v>
      </c>
      <c r="T27" s="837">
        <v>0</v>
      </c>
      <c r="U27" s="837">
        <v>0</v>
      </c>
      <c r="V27" s="837">
        <v>0</v>
      </c>
      <c r="W27" s="837">
        <f t="shared" si="0"/>
        <v>15</v>
      </c>
      <c r="X27" s="591">
        <f t="shared" si="1"/>
        <v>15</v>
      </c>
      <c r="Y27" s="591"/>
      <c r="Z27" s="1103" t="s">
        <v>520</v>
      </c>
      <c r="AA27" s="591"/>
    </row>
    <row r="28" spans="1:27" ht="18" customHeight="1" x14ac:dyDescent="0.2">
      <c r="A28" s="591" t="s">
        <v>712</v>
      </c>
      <c r="B28" s="591"/>
      <c r="C28" s="837">
        <v>1</v>
      </c>
      <c r="D28" s="837">
        <v>0</v>
      </c>
      <c r="E28" s="837">
        <v>0</v>
      </c>
      <c r="F28" s="837">
        <v>0</v>
      </c>
      <c r="G28" s="837">
        <v>0</v>
      </c>
      <c r="H28" s="837">
        <v>0</v>
      </c>
      <c r="I28" s="837">
        <v>1</v>
      </c>
      <c r="J28" s="837">
        <v>0</v>
      </c>
      <c r="K28" s="837">
        <v>0</v>
      </c>
      <c r="L28" s="837">
        <v>0</v>
      </c>
      <c r="M28" s="837">
        <v>0</v>
      </c>
      <c r="N28" s="837">
        <v>0</v>
      </c>
      <c r="O28" s="837">
        <v>0</v>
      </c>
      <c r="P28" s="837">
        <v>0</v>
      </c>
      <c r="Q28" s="837">
        <v>0</v>
      </c>
      <c r="R28" s="837">
        <v>0</v>
      </c>
      <c r="S28" s="837">
        <v>0</v>
      </c>
      <c r="T28" s="837">
        <v>0</v>
      </c>
      <c r="U28" s="837">
        <v>0</v>
      </c>
      <c r="V28" s="837">
        <v>1</v>
      </c>
      <c r="W28" s="837">
        <f t="shared" si="0"/>
        <v>3</v>
      </c>
      <c r="X28" s="591">
        <f t="shared" si="1"/>
        <v>3</v>
      </c>
      <c r="Y28" s="591"/>
      <c r="Z28" s="1103" t="s">
        <v>438</v>
      </c>
      <c r="AA28" s="591"/>
    </row>
    <row r="29" spans="1:27" ht="18" customHeight="1" thickBot="1" x14ac:dyDescent="0.25">
      <c r="A29" s="1104" t="s">
        <v>376</v>
      </c>
      <c r="B29" s="1104"/>
      <c r="C29" s="836">
        <v>0</v>
      </c>
      <c r="D29" s="836">
        <v>0</v>
      </c>
      <c r="E29" s="836">
        <v>0</v>
      </c>
      <c r="F29" s="836">
        <v>0</v>
      </c>
      <c r="G29" s="836">
        <v>1</v>
      </c>
      <c r="H29" s="836">
        <v>1</v>
      </c>
      <c r="I29" s="836">
        <v>0</v>
      </c>
      <c r="J29" s="836">
        <v>0</v>
      </c>
      <c r="K29" s="836">
        <v>0</v>
      </c>
      <c r="L29" s="836">
        <v>0</v>
      </c>
      <c r="M29" s="836">
        <v>0</v>
      </c>
      <c r="N29" s="836">
        <v>0</v>
      </c>
      <c r="O29" s="836">
        <v>0</v>
      </c>
      <c r="P29" s="836">
        <v>0</v>
      </c>
      <c r="Q29" s="836">
        <v>0</v>
      </c>
      <c r="R29" s="836">
        <v>0</v>
      </c>
      <c r="S29" s="836">
        <v>0</v>
      </c>
      <c r="T29" s="836">
        <v>0</v>
      </c>
      <c r="U29" s="836">
        <v>0</v>
      </c>
      <c r="V29" s="836">
        <v>0</v>
      </c>
      <c r="W29" s="836">
        <f t="shared" si="0"/>
        <v>2</v>
      </c>
      <c r="X29" s="592"/>
      <c r="Y29" s="592"/>
      <c r="Z29" s="592" t="s">
        <v>489</v>
      </c>
      <c r="AA29" s="592"/>
    </row>
    <row r="30" spans="1:27" ht="18" customHeight="1" thickBot="1" x14ac:dyDescent="0.25">
      <c r="A30" s="1100" t="s">
        <v>363</v>
      </c>
      <c r="B30" s="1100"/>
      <c r="C30" s="1355">
        <f>SUM(C8:C29)</f>
        <v>1153</v>
      </c>
      <c r="D30" s="1355">
        <f t="shared" ref="D30:R30" si="2">SUM(D8:D29)</f>
        <v>1199</v>
      </c>
      <c r="E30" s="1355">
        <f t="shared" si="2"/>
        <v>219</v>
      </c>
      <c r="F30" s="1355">
        <f t="shared" si="2"/>
        <v>6</v>
      </c>
      <c r="G30" s="1355">
        <f t="shared" si="2"/>
        <v>180</v>
      </c>
      <c r="H30" s="1355">
        <f t="shared" si="2"/>
        <v>365</v>
      </c>
      <c r="I30" s="1355">
        <f t="shared" si="2"/>
        <v>31</v>
      </c>
      <c r="J30" s="1355">
        <f t="shared" si="2"/>
        <v>4</v>
      </c>
      <c r="K30" s="1355">
        <f t="shared" si="2"/>
        <v>105</v>
      </c>
      <c r="L30" s="1355">
        <f t="shared" si="2"/>
        <v>13</v>
      </c>
      <c r="M30" s="1355">
        <f t="shared" si="2"/>
        <v>0</v>
      </c>
      <c r="N30" s="1355">
        <f t="shared" si="2"/>
        <v>1</v>
      </c>
      <c r="O30" s="1355">
        <f t="shared" si="2"/>
        <v>34</v>
      </c>
      <c r="P30" s="1355">
        <f t="shared" si="2"/>
        <v>17</v>
      </c>
      <c r="Q30" s="1355">
        <f t="shared" si="2"/>
        <v>7</v>
      </c>
      <c r="R30" s="1355">
        <f t="shared" si="2"/>
        <v>3</v>
      </c>
      <c r="S30" s="1355">
        <f t="shared" ref="S30" si="3">SUM(S8:S29)</f>
        <v>0</v>
      </c>
      <c r="T30" s="1355">
        <f t="shared" ref="T30" si="4">SUM(T8:T29)</f>
        <v>0</v>
      </c>
      <c r="U30" s="1355">
        <f t="shared" ref="U30" si="5">SUM(U8:U29)</f>
        <v>41</v>
      </c>
      <c r="V30" s="1355">
        <f t="shared" ref="V30" si="6">SUM(V8:V29)</f>
        <v>124</v>
      </c>
      <c r="W30" s="1355">
        <f t="shared" si="0"/>
        <v>3502</v>
      </c>
      <c r="X30" s="1101">
        <f>SUM(W30)</f>
        <v>3502</v>
      </c>
      <c r="Y30" s="1101"/>
      <c r="Z30" s="1840" t="s">
        <v>464</v>
      </c>
      <c r="AA30" s="1840"/>
    </row>
    <row r="31" spans="1:27" ht="18" customHeight="1" x14ac:dyDescent="0.25">
      <c r="A31" s="1824" t="s">
        <v>899</v>
      </c>
      <c r="B31" s="1825" t="s">
        <v>664</v>
      </c>
      <c r="C31" s="1356">
        <v>0</v>
      </c>
      <c r="D31" s="1357">
        <v>0</v>
      </c>
      <c r="E31" s="1357">
        <v>0</v>
      </c>
      <c r="F31" s="1354">
        <v>0</v>
      </c>
      <c r="G31" s="1357">
        <v>0</v>
      </c>
      <c r="H31" s="1357">
        <v>0</v>
      </c>
      <c r="I31" s="1357">
        <v>0</v>
      </c>
      <c r="J31" s="1357">
        <v>0</v>
      </c>
      <c r="K31" s="1357">
        <v>0</v>
      </c>
      <c r="L31" s="1357">
        <v>0</v>
      </c>
      <c r="M31" s="1357">
        <v>0</v>
      </c>
      <c r="N31" s="1357">
        <v>0</v>
      </c>
      <c r="O31" s="1357">
        <v>0</v>
      </c>
      <c r="P31" s="1357">
        <v>0</v>
      </c>
      <c r="Q31" s="1357">
        <v>0</v>
      </c>
      <c r="R31" s="1102">
        <v>0</v>
      </c>
      <c r="S31" s="837">
        <v>0</v>
      </c>
      <c r="T31" s="837">
        <v>0</v>
      </c>
      <c r="U31" s="1356">
        <v>0</v>
      </c>
      <c r="V31" s="1356">
        <v>0</v>
      </c>
      <c r="W31" s="1356">
        <f t="shared" si="0"/>
        <v>0</v>
      </c>
      <c r="X31" s="594"/>
      <c r="Y31" s="594"/>
      <c r="Z31" s="1099" t="s">
        <v>442</v>
      </c>
      <c r="AA31" s="367"/>
    </row>
    <row r="32" spans="1:27" ht="18" customHeight="1" x14ac:dyDescent="0.25">
      <c r="A32" s="1824" t="s">
        <v>88</v>
      </c>
      <c r="B32" s="1825" t="s">
        <v>665</v>
      </c>
      <c r="C32" s="837">
        <v>2</v>
      </c>
      <c r="D32" s="836">
        <v>1</v>
      </c>
      <c r="E32" s="836">
        <v>0</v>
      </c>
      <c r="F32" s="1354">
        <v>0</v>
      </c>
      <c r="G32" s="836">
        <v>3</v>
      </c>
      <c r="H32" s="836">
        <v>0</v>
      </c>
      <c r="I32" s="836">
        <v>0</v>
      </c>
      <c r="J32" s="836">
        <v>0</v>
      </c>
      <c r="K32" s="836">
        <v>2</v>
      </c>
      <c r="L32" s="836">
        <v>0</v>
      </c>
      <c r="M32" s="836">
        <v>0</v>
      </c>
      <c r="N32" s="836">
        <v>0</v>
      </c>
      <c r="O32" s="836">
        <v>0</v>
      </c>
      <c r="P32" s="836">
        <v>0</v>
      </c>
      <c r="Q32" s="836">
        <v>0</v>
      </c>
      <c r="R32" s="838">
        <v>0</v>
      </c>
      <c r="S32" s="837">
        <v>0</v>
      </c>
      <c r="T32" s="837">
        <v>0</v>
      </c>
      <c r="U32" s="837">
        <v>0</v>
      </c>
      <c r="V32" s="837">
        <v>0</v>
      </c>
      <c r="W32" s="837">
        <f t="shared" si="0"/>
        <v>8</v>
      </c>
      <c r="X32" s="594"/>
      <c r="Y32" s="594"/>
      <c r="Z32" s="787" t="s">
        <v>501</v>
      </c>
      <c r="AA32" s="1014"/>
    </row>
    <row r="33" spans="1:30" ht="18" customHeight="1" x14ac:dyDescent="0.25">
      <c r="A33" s="1824" t="s">
        <v>58</v>
      </c>
      <c r="B33" s="1825" t="s">
        <v>666</v>
      </c>
      <c r="C33" s="836">
        <v>12</v>
      </c>
      <c r="D33" s="836">
        <v>6</v>
      </c>
      <c r="E33" s="836">
        <v>0</v>
      </c>
      <c r="F33" s="1354">
        <v>0</v>
      </c>
      <c r="G33" s="836">
        <v>9</v>
      </c>
      <c r="H33" s="836">
        <v>0</v>
      </c>
      <c r="I33" s="836">
        <v>0</v>
      </c>
      <c r="J33" s="836">
        <v>0</v>
      </c>
      <c r="K33" s="836">
        <v>6</v>
      </c>
      <c r="L33" s="836">
        <v>0</v>
      </c>
      <c r="M33" s="836">
        <v>0</v>
      </c>
      <c r="N33" s="836">
        <v>0</v>
      </c>
      <c r="O33" s="836">
        <v>4</v>
      </c>
      <c r="P33" s="836">
        <v>0</v>
      </c>
      <c r="Q33" s="837">
        <v>19</v>
      </c>
      <c r="R33" s="839">
        <v>0</v>
      </c>
      <c r="S33" s="837">
        <v>0</v>
      </c>
      <c r="T33" s="837">
        <v>0</v>
      </c>
      <c r="U33" s="837">
        <v>0</v>
      </c>
      <c r="V33" s="837">
        <v>9</v>
      </c>
      <c r="W33" s="836">
        <f t="shared" si="0"/>
        <v>65</v>
      </c>
      <c r="X33" s="594">
        <f>SUM(W33)</f>
        <v>65</v>
      </c>
      <c r="Y33" s="594"/>
      <c r="Z33" s="1099" t="s">
        <v>443</v>
      </c>
      <c r="AA33" s="1014"/>
    </row>
    <row r="34" spans="1:30" ht="18" customHeight="1" x14ac:dyDescent="0.25">
      <c r="A34" s="1824" t="s">
        <v>839</v>
      </c>
      <c r="B34" s="1825" t="s">
        <v>667</v>
      </c>
      <c r="C34" s="836">
        <v>0</v>
      </c>
      <c r="D34" s="836">
        <v>1</v>
      </c>
      <c r="E34" s="836">
        <v>20</v>
      </c>
      <c r="F34" s="1354">
        <v>0</v>
      </c>
      <c r="G34" s="836">
        <v>36</v>
      </c>
      <c r="H34" s="836">
        <v>158</v>
      </c>
      <c r="I34" s="836">
        <v>34</v>
      </c>
      <c r="J34" s="836">
        <v>13</v>
      </c>
      <c r="K34" s="836">
        <v>626</v>
      </c>
      <c r="L34" s="836">
        <v>54</v>
      </c>
      <c r="M34" s="836">
        <v>28</v>
      </c>
      <c r="N34" s="836">
        <v>15</v>
      </c>
      <c r="O34" s="836">
        <v>324</v>
      </c>
      <c r="P34" s="836">
        <v>3</v>
      </c>
      <c r="Q34" s="837">
        <v>20</v>
      </c>
      <c r="R34" s="839">
        <v>0</v>
      </c>
      <c r="S34" s="836">
        <v>0</v>
      </c>
      <c r="T34" s="837">
        <v>0</v>
      </c>
      <c r="U34" s="837">
        <v>14</v>
      </c>
      <c r="V34" s="837">
        <v>2</v>
      </c>
      <c r="W34" s="836">
        <f t="shared" si="0"/>
        <v>1348</v>
      </c>
      <c r="X34" s="594">
        <f>SUM(W34)</f>
        <v>1348</v>
      </c>
      <c r="Y34" s="594"/>
      <c r="Z34" s="1843" t="s">
        <v>455</v>
      </c>
      <c r="AA34" s="1843"/>
    </row>
    <row r="35" spans="1:30" ht="18" customHeight="1" x14ac:dyDescent="0.25">
      <c r="A35" s="1851" t="s">
        <v>900</v>
      </c>
      <c r="B35" s="1852" t="s">
        <v>668</v>
      </c>
      <c r="C35" s="1358">
        <v>0</v>
      </c>
      <c r="D35" s="1358">
        <v>0</v>
      </c>
      <c r="E35" s="1358">
        <v>0</v>
      </c>
      <c r="F35" s="1358">
        <v>0</v>
      </c>
      <c r="G35" s="1358">
        <v>0</v>
      </c>
      <c r="H35" s="1358">
        <v>0</v>
      </c>
      <c r="I35" s="1358">
        <v>0</v>
      </c>
      <c r="J35" s="1358">
        <v>0</v>
      </c>
      <c r="K35" s="1358">
        <v>0</v>
      </c>
      <c r="L35" s="1358">
        <v>0</v>
      </c>
      <c r="M35" s="1358">
        <v>0</v>
      </c>
      <c r="N35" s="1358">
        <v>0</v>
      </c>
      <c r="O35" s="1358">
        <v>0</v>
      </c>
      <c r="P35" s="1358">
        <v>0</v>
      </c>
      <c r="Q35" s="1359">
        <v>0</v>
      </c>
      <c r="R35" s="840">
        <v>0</v>
      </c>
      <c r="S35" s="1359">
        <v>0</v>
      </c>
      <c r="T35" s="1359">
        <v>0</v>
      </c>
      <c r="U35" s="1359">
        <v>0</v>
      </c>
      <c r="V35" s="1359">
        <v>0</v>
      </c>
      <c r="W35" s="836">
        <f t="shared" si="0"/>
        <v>0</v>
      </c>
      <c r="X35" s="594">
        <f>SUM(W35)</f>
        <v>0</v>
      </c>
      <c r="Y35" s="594"/>
      <c r="Z35" s="1099" t="s">
        <v>456</v>
      </c>
      <c r="AA35" s="367"/>
    </row>
    <row r="36" spans="1:30" ht="18" customHeight="1" thickBot="1" x14ac:dyDescent="0.3">
      <c r="A36" s="797" t="s">
        <v>896</v>
      </c>
      <c r="B36" s="797"/>
      <c r="C36" s="1358">
        <v>0</v>
      </c>
      <c r="D36" s="1358">
        <v>0</v>
      </c>
      <c r="E36" s="1358">
        <v>2</v>
      </c>
      <c r="F36" s="1358">
        <v>0</v>
      </c>
      <c r="G36" s="1358">
        <v>3</v>
      </c>
      <c r="H36" s="1358">
        <v>0</v>
      </c>
      <c r="I36" s="1358">
        <v>0</v>
      </c>
      <c r="J36" s="1358">
        <v>0</v>
      </c>
      <c r="K36" s="1358">
        <v>1</v>
      </c>
      <c r="L36" s="1358">
        <v>0</v>
      </c>
      <c r="M36" s="1358">
        <v>0</v>
      </c>
      <c r="N36" s="1358">
        <v>0</v>
      </c>
      <c r="O36" s="1358">
        <v>0</v>
      </c>
      <c r="P36" s="1358">
        <v>0</v>
      </c>
      <c r="Q36" s="1359">
        <v>0</v>
      </c>
      <c r="R36" s="840">
        <v>0</v>
      </c>
      <c r="S36" s="1359">
        <v>0</v>
      </c>
      <c r="T36" s="1359">
        <v>0</v>
      </c>
      <c r="U36" s="1359">
        <v>0</v>
      </c>
      <c r="V36" s="1359">
        <v>0</v>
      </c>
      <c r="W36" s="836">
        <f t="shared" si="0"/>
        <v>6</v>
      </c>
      <c r="X36" s="798"/>
      <c r="Y36" s="798"/>
      <c r="Z36" s="1716" t="s">
        <v>897</v>
      </c>
      <c r="AA36" s="1716"/>
    </row>
    <row r="37" spans="1:30" ht="18" customHeight="1" thickBot="1" x14ac:dyDescent="0.25">
      <c r="A37" s="1842" t="s">
        <v>747</v>
      </c>
      <c r="B37" s="1842"/>
      <c r="C37" s="841">
        <f>SUM(C31:C36)</f>
        <v>14</v>
      </c>
      <c r="D37" s="841">
        <f t="shared" ref="D37:U37" si="7">SUM(D31:D36)</f>
        <v>8</v>
      </c>
      <c r="E37" s="841">
        <f t="shared" si="7"/>
        <v>22</v>
      </c>
      <c r="F37" s="841">
        <f t="shared" si="7"/>
        <v>0</v>
      </c>
      <c r="G37" s="841">
        <f t="shared" si="7"/>
        <v>51</v>
      </c>
      <c r="H37" s="841">
        <f t="shared" si="7"/>
        <v>158</v>
      </c>
      <c r="I37" s="841">
        <f t="shared" si="7"/>
        <v>34</v>
      </c>
      <c r="J37" s="841">
        <f t="shared" si="7"/>
        <v>13</v>
      </c>
      <c r="K37" s="841">
        <f t="shared" si="7"/>
        <v>635</v>
      </c>
      <c r="L37" s="841">
        <f t="shared" si="7"/>
        <v>54</v>
      </c>
      <c r="M37" s="841">
        <f t="shared" si="7"/>
        <v>28</v>
      </c>
      <c r="N37" s="841">
        <f t="shared" si="7"/>
        <v>15</v>
      </c>
      <c r="O37" s="841">
        <f t="shared" si="7"/>
        <v>328</v>
      </c>
      <c r="P37" s="841">
        <f t="shared" si="7"/>
        <v>3</v>
      </c>
      <c r="Q37" s="841">
        <f t="shared" si="7"/>
        <v>39</v>
      </c>
      <c r="R37" s="841">
        <f t="shared" si="7"/>
        <v>0</v>
      </c>
      <c r="S37" s="841">
        <f t="shared" si="7"/>
        <v>0</v>
      </c>
      <c r="T37" s="841">
        <f t="shared" si="7"/>
        <v>0</v>
      </c>
      <c r="U37" s="841">
        <f t="shared" si="7"/>
        <v>14</v>
      </c>
      <c r="V37" s="841">
        <f>SUM(V31:V36)</f>
        <v>11</v>
      </c>
      <c r="W37" s="841">
        <f t="shared" si="0"/>
        <v>1427</v>
      </c>
      <c r="X37" s="634">
        <f>SUM(W37)</f>
        <v>1427</v>
      </c>
      <c r="Y37" s="634"/>
      <c r="Z37" s="1840" t="s">
        <v>521</v>
      </c>
      <c r="AA37" s="1840"/>
    </row>
    <row r="38" spans="1:30" ht="18" customHeight="1" thickBot="1" x14ac:dyDescent="0.25">
      <c r="A38" s="1844" t="s">
        <v>1001</v>
      </c>
      <c r="B38" s="1844"/>
      <c r="C38" s="1360"/>
      <c r="D38" s="1360"/>
      <c r="E38" s="1360"/>
      <c r="F38" s="1360"/>
      <c r="G38" s="1360"/>
      <c r="H38" s="1360"/>
      <c r="I38" s="1360"/>
      <c r="J38" s="1360"/>
      <c r="K38" s="1360"/>
      <c r="L38" s="1360"/>
      <c r="M38" s="1360"/>
      <c r="N38" s="1360"/>
      <c r="O38" s="1360"/>
      <c r="P38" s="1360"/>
      <c r="Q38" s="1360"/>
      <c r="R38" s="832"/>
      <c r="S38" s="1360"/>
      <c r="T38" s="1360"/>
      <c r="U38" s="1360"/>
      <c r="V38" s="1360"/>
      <c r="W38" s="1202"/>
      <c r="X38" s="593"/>
      <c r="Y38" s="593"/>
      <c r="Z38" s="1856" t="s">
        <v>765</v>
      </c>
      <c r="AA38" s="1856"/>
    </row>
    <row r="39" spans="1:30" ht="18" customHeight="1" x14ac:dyDescent="0.2">
      <c r="A39" s="1847" t="s">
        <v>713</v>
      </c>
      <c r="B39" s="1848"/>
      <c r="C39" s="1105">
        <v>0</v>
      </c>
      <c r="D39" s="1105">
        <v>3</v>
      </c>
      <c r="E39" s="1105">
        <v>2</v>
      </c>
      <c r="F39" s="1105">
        <v>0</v>
      </c>
      <c r="G39" s="1105">
        <v>0</v>
      </c>
      <c r="H39" s="1105">
        <v>1</v>
      </c>
      <c r="I39" s="1105">
        <v>0</v>
      </c>
      <c r="J39" s="1105">
        <v>0</v>
      </c>
      <c r="K39" s="1105">
        <v>0</v>
      </c>
      <c r="L39" s="1105">
        <v>0</v>
      </c>
      <c r="M39" s="1105">
        <v>0</v>
      </c>
      <c r="N39" s="1105">
        <v>0</v>
      </c>
      <c r="O39" s="1105">
        <v>0</v>
      </c>
      <c r="P39" s="1105">
        <v>0</v>
      </c>
      <c r="Q39" s="1105">
        <v>0</v>
      </c>
      <c r="R39" s="834">
        <v>0</v>
      </c>
      <c r="S39" s="1105">
        <v>0</v>
      </c>
      <c r="T39" s="1105">
        <v>0</v>
      </c>
      <c r="U39" s="1105">
        <v>0</v>
      </c>
      <c r="V39" s="1105">
        <v>0</v>
      </c>
      <c r="W39" s="1203">
        <f>SUM(C39:V39)</f>
        <v>6</v>
      </c>
      <c r="X39" s="1106"/>
      <c r="Y39" s="1106"/>
      <c r="Z39" s="1854" t="s">
        <v>424</v>
      </c>
      <c r="AA39" s="1854"/>
    </row>
    <row r="40" spans="1:30" ht="18" customHeight="1" x14ac:dyDescent="0.2">
      <c r="A40" s="1824" t="s">
        <v>696</v>
      </c>
      <c r="B40" s="1825"/>
      <c r="C40" s="842">
        <v>0</v>
      </c>
      <c r="D40" s="842">
        <v>11</v>
      </c>
      <c r="E40" s="842">
        <v>3</v>
      </c>
      <c r="F40" s="842">
        <v>0</v>
      </c>
      <c r="G40" s="842">
        <v>3</v>
      </c>
      <c r="H40" s="842">
        <v>41</v>
      </c>
      <c r="I40" s="842">
        <v>1</v>
      </c>
      <c r="J40" s="842">
        <v>0</v>
      </c>
      <c r="K40" s="842">
        <v>3</v>
      </c>
      <c r="L40" s="842">
        <v>0</v>
      </c>
      <c r="M40" s="842">
        <v>0</v>
      </c>
      <c r="N40" s="842">
        <v>0</v>
      </c>
      <c r="O40" s="842">
        <v>4</v>
      </c>
      <c r="P40" s="842">
        <v>0</v>
      </c>
      <c r="Q40" s="842">
        <v>0</v>
      </c>
      <c r="R40" s="833">
        <v>0</v>
      </c>
      <c r="S40" s="842">
        <v>0</v>
      </c>
      <c r="T40" s="842">
        <v>0</v>
      </c>
      <c r="U40" s="842">
        <v>0</v>
      </c>
      <c r="V40" s="842">
        <v>9</v>
      </c>
      <c r="W40" s="842">
        <f t="shared" ref="W40:W46" si="8">SUM(C40:V40)</f>
        <v>75</v>
      </c>
      <c r="X40" s="788"/>
      <c r="Y40" s="788"/>
      <c r="Z40" s="1843" t="s">
        <v>426</v>
      </c>
      <c r="AA40" s="1843"/>
      <c r="AD40" s="595"/>
    </row>
    <row r="41" spans="1:30" ht="18" customHeight="1" x14ac:dyDescent="0.2">
      <c r="A41" s="1824" t="s">
        <v>34</v>
      </c>
      <c r="B41" s="1825"/>
      <c r="C41" s="842">
        <v>0</v>
      </c>
      <c r="D41" s="842">
        <v>0</v>
      </c>
      <c r="E41" s="842">
        <v>5</v>
      </c>
      <c r="F41" s="842">
        <v>0</v>
      </c>
      <c r="G41" s="842">
        <v>0</v>
      </c>
      <c r="H41" s="842">
        <v>16</v>
      </c>
      <c r="I41" s="842">
        <v>3</v>
      </c>
      <c r="J41" s="842">
        <v>0</v>
      </c>
      <c r="K41" s="842">
        <v>0</v>
      </c>
      <c r="L41" s="842">
        <v>0</v>
      </c>
      <c r="M41" s="842">
        <v>0</v>
      </c>
      <c r="N41" s="842">
        <v>0</v>
      </c>
      <c r="O41" s="842">
        <v>0</v>
      </c>
      <c r="P41" s="842">
        <v>0</v>
      </c>
      <c r="Q41" s="842">
        <v>40</v>
      </c>
      <c r="R41" s="833">
        <v>0</v>
      </c>
      <c r="S41" s="842">
        <v>0</v>
      </c>
      <c r="T41" s="842">
        <v>0</v>
      </c>
      <c r="U41" s="842">
        <v>0</v>
      </c>
      <c r="V41" s="842">
        <v>0</v>
      </c>
      <c r="W41" s="1105">
        <f t="shared" si="8"/>
        <v>64</v>
      </c>
      <c r="X41" s="788"/>
      <c r="Y41" s="788"/>
      <c r="Z41" s="1843" t="s">
        <v>428</v>
      </c>
      <c r="AA41" s="1843"/>
    </row>
    <row r="42" spans="1:30" ht="18" customHeight="1" x14ac:dyDescent="0.2">
      <c r="A42" s="1824" t="s">
        <v>31</v>
      </c>
      <c r="B42" s="1825"/>
      <c r="C42" s="842">
        <v>0</v>
      </c>
      <c r="D42" s="842">
        <v>0</v>
      </c>
      <c r="E42" s="842">
        <v>2</v>
      </c>
      <c r="F42" s="842">
        <v>0</v>
      </c>
      <c r="G42" s="842">
        <v>0</v>
      </c>
      <c r="H42" s="842">
        <v>2</v>
      </c>
      <c r="I42" s="842">
        <v>150</v>
      </c>
      <c r="J42" s="842">
        <v>0</v>
      </c>
      <c r="K42" s="842">
        <v>0</v>
      </c>
      <c r="L42" s="842">
        <v>0</v>
      </c>
      <c r="M42" s="842">
        <v>0</v>
      </c>
      <c r="N42" s="842">
        <v>0</v>
      </c>
      <c r="O42" s="842">
        <v>0</v>
      </c>
      <c r="P42" s="842">
        <v>0</v>
      </c>
      <c r="Q42" s="842">
        <v>16</v>
      </c>
      <c r="R42" s="833">
        <v>0</v>
      </c>
      <c r="S42" s="842">
        <v>0</v>
      </c>
      <c r="T42" s="842">
        <v>0</v>
      </c>
      <c r="U42" s="842">
        <v>0</v>
      </c>
      <c r="V42" s="842">
        <v>0</v>
      </c>
      <c r="W42" s="842">
        <f t="shared" si="8"/>
        <v>170</v>
      </c>
      <c r="X42" s="788">
        <f>SUM(D42:W42)</f>
        <v>340</v>
      </c>
      <c r="Y42" s="788"/>
      <c r="Z42" s="1843" t="s">
        <v>461</v>
      </c>
      <c r="AA42" s="1843"/>
    </row>
    <row r="43" spans="1:30" ht="18" customHeight="1" x14ac:dyDescent="0.2">
      <c r="A43" s="1824" t="s">
        <v>699</v>
      </c>
      <c r="B43" s="1825"/>
      <c r="C43" s="842">
        <v>86</v>
      </c>
      <c r="D43" s="842">
        <v>153</v>
      </c>
      <c r="E43" s="842">
        <v>66</v>
      </c>
      <c r="F43" s="842">
        <v>1</v>
      </c>
      <c r="G43" s="842">
        <v>129</v>
      </c>
      <c r="H43" s="842">
        <v>26</v>
      </c>
      <c r="I43" s="842">
        <v>0</v>
      </c>
      <c r="J43" s="842">
        <v>0</v>
      </c>
      <c r="K43" s="842">
        <v>44</v>
      </c>
      <c r="L43" s="842">
        <v>8</v>
      </c>
      <c r="M43" s="842">
        <v>0</v>
      </c>
      <c r="N43" s="842">
        <v>0</v>
      </c>
      <c r="O43" s="842">
        <v>2</v>
      </c>
      <c r="P43" s="842">
        <v>0</v>
      </c>
      <c r="Q43" s="842">
        <v>1</v>
      </c>
      <c r="R43" s="833">
        <v>0</v>
      </c>
      <c r="S43" s="843">
        <v>0</v>
      </c>
      <c r="T43" s="843">
        <v>0</v>
      </c>
      <c r="U43" s="842">
        <v>0</v>
      </c>
      <c r="V43" s="842">
        <v>11</v>
      </c>
      <c r="W43" s="1105">
        <f t="shared" si="8"/>
        <v>527</v>
      </c>
      <c r="X43" s="594"/>
      <c r="Y43" s="594"/>
      <c r="Z43" s="1843" t="s">
        <v>431</v>
      </c>
      <c r="AA43" s="1843"/>
    </row>
    <row r="44" spans="1:30" ht="18" customHeight="1" x14ac:dyDescent="0.2">
      <c r="A44" s="1824" t="s">
        <v>27</v>
      </c>
      <c r="B44" s="1825"/>
      <c r="C44" s="842">
        <v>21</v>
      </c>
      <c r="D44" s="842">
        <v>61</v>
      </c>
      <c r="E44" s="842">
        <v>9</v>
      </c>
      <c r="F44" s="842">
        <v>0</v>
      </c>
      <c r="G44" s="842">
        <v>27</v>
      </c>
      <c r="H44" s="842">
        <v>112</v>
      </c>
      <c r="I44" s="842">
        <v>4</v>
      </c>
      <c r="J44" s="842">
        <v>0</v>
      </c>
      <c r="K44" s="842">
        <v>29</v>
      </c>
      <c r="L44" s="842">
        <v>0</v>
      </c>
      <c r="M44" s="842">
        <v>0</v>
      </c>
      <c r="N44" s="842">
        <v>0</v>
      </c>
      <c r="O44" s="842">
        <v>3</v>
      </c>
      <c r="P44" s="842">
        <v>0</v>
      </c>
      <c r="Q44" s="842">
        <v>1</v>
      </c>
      <c r="R44" s="833">
        <v>0</v>
      </c>
      <c r="S44" s="843">
        <v>0</v>
      </c>
      <c r="T44" s="843">
        <v>0</v>
      </c>
      <c r="U44" s="842">
        <v>4</v>
      </c>
      <c r="V44" s="842">
        <v>25</v>
      </c>
      <c r="W44" s="842">
        <f t="shared" si="8"/>
        <v>296</v>
      </c>
      <c r="X44" s="594"/>
      <c r="Y44" s="594"/>
      <c r="Z44" s="1843" t="s">
        <v>487</v>
      </c>
      <c r="AA44" s="1843"/>
    </row>
    <row r="45" spans="1:30" ht="18" customHeight="1" x14ac:dyDescent="0.2">
      <c r="A45" s="1824" t="s">
        <v>663</v>
      </c>
      <c r="B45" s="1825"/>
      <c r="C45" s="842">
        <v>31</v>
      </c>
      <c r="D45" s="842">
        <v>76</v>
      </c>
      <c r="E45" s="842">
        <v>57</v>
      </c>
      <c r="F45" s="842">
        <v>1</v>
      </c>
      <c r="G45" s="842">
        <v>162</v>
      </c>
      <c r="H45" s="842">
        <v>361</v>
      </c>
      <c r="I45" s="842">
        <v>32</v>
      </c>
      <c r="J45" s="842">
        <v>0</v>
      </c>
      <c r="K45" s="842">
        <v>0</v>
      </c>
      <c r="L45" s="842">
        <v>2</v>
      </c>
      <c r="M45" s="842">
        <v>0</v>
      </c>
      <c r="N45" s="842">
        <v>0</v>
      </c>
      <c r="O45" s="842">
        <v>0</v>
      </c>
      <c r="P45" s="842">
        <v>0</v>
      </c>
      <c r="Q45" s="842">
        <v>0</v>
      </c>
      <c r="R45" s="833">
        <v>0</v>
      </c>
      <c r="S45" s="843">
        <v>0</v>
      </c>
      <c r="T45" s="843">
        <v>0</v>
      </c>
      <c r="U45" s="842">
        <v>0</v>
      </c>
      <c r="V45" s="842">
        <v>0</v>
      </c>
      <c r="W45" s="1105">
        <f t="shared" si="8"/>
        <v>722</v>
      </c>
      <c r="X45" s="594"/>
      <c r="Y45" s="594"/>
      <c r="Z45" s="1843" t="s">
        <v>435</v>
      </c>
      <c r="AA45" s="1843"/>
      <c r="AD45" s="364"/>
    </row>
    <row r="46" spans="1:30" ht="18" customHeight="1" thickBot="1" x14ac:dyDescent="0.25">
      <c r="A46" s="1845" t="s">
        <v>44</v>
      </c>
      <c r="B46" s="1846"/>
      <c r="C46" s="836">
        <v>0</v>
      </c>
      <c r="D46" s="836">
        <v>0</v>
      </c>
      <c r="E46" s="836">
        <v>5</v>
      </c>
      <c r="F46" s="1354">
        <v>0</v>
      </c>
      <c r="G46" s="836">
        <v>5</v>
      </c>
      <c r="H46" s="836">
        <v>0</v>
      </c>
      <c r="I46" s="836">
        <v>0</v>
      </c>
      <c r="J46" s="836">
        <v>0</v>
      </c>
      <c r="K46" s="836">
        <v>0</v>
      </c>
      <c r="L46" s="836">
        <v>0</v>
      </c>
      <c r="M46" s="836">
        <v>0</v>
      </c>
      <c r="N46" s="836">
        <v>0</v>
      </c>
      <c r="O46" s="836">
        <v>0</v>
      </c>
      <c r="P46" s="836">
        <v>0</v>
      </c>
      <c r="Q46" s="836">
        <v>0</v>
      </c>
      <c r="R46" s="831">
        <v>0</v>
      </c>
      <c r="S46" s="837">
        <v>0</v>
      </c>
      <c r="T46" s="837">
        <v>0</v>
      </c>
      <c r="U46" s="836">
        <v>0</v>
      </c>
      <c r="V46" s="836">
        <v>0</v>
      </c>
      <c r="W46" s="842">
        <f t="shared" si="8"/>
        <v>10</v>
      </c>
      <c r="X46" s="594">
        <f>SUM(D46:W46)</f>
        <v>20</v>
      </c>
      <c r="Y46" s="594"/>
      <c r="Z46" s="1853" t="s">
        <v>561</v>
      </c>
      <c r="AA46" s="1853"/>
    </row>
    <row r="47" spans="1:30" ht="18" customHeight="1" thickBot="1" x14ac:dyDescent="0.25">
      <c r="A47" s="1844" t="s">
        <v>748</v>
      </c>
      <c r="B47" s="1844"/>
      <c r="C47" s="1361"/>
      <c r="D47" s="1361"/>
      <c r="E47" s="1361"/>
      <c r="F47" s="1361"/>
      <c r="G47" s="1361"/>
      <c r="H47" s="1361"/>
      <c r="I47" s="1361"/>
      <c r="J47" s="1361"/>
      <c r="K47" s="1361"/>
      <c r="L47" s="1361"/>
      <c r="M47" s="1361"/>
      <c r="N47" s="1361"/>
      <c r="O47" s="1361"/>
      <c r="P47" s="1361"/>
      <c r="Q47" s="1361"/>
      <c r="R47" s="1108"/>
      <c r="S47" s="1360"/>
      <c r="T47" s="1360"/>
      <c r="U47" s="1361"/>
      <c r="V47" s="1361"/>
      <c r="W47" s="1361"/>
      <c r="X47" s="1107"/>
      <c r="Y47" s="591"/>
      <c r="Z47" s="1206" t="s">
        <v>771</v>
      </c>
      <c r="AA47" s="591"/>
    </row>
    <row r="48" spans="1:30" ht="18" customHeight="1" thickBot="1" x14ac:dyDescent="0.25">
      <c r="A48" s="1849" t="s">
        <v>702</v>
      </c>
      <c r="B48" s="1849"/>
      <c r="C48" s="1105">
        <v>0</v>
      </c>
      <c r="D48" s="1105">
        <v>1</v>
      </c>
      <c r="E48" s="1105">
        <v>0</v>
      </c>
      <c r="F48" s="1105">
        <v>0</v>
      </c>
      <c r="G48" s="1105">
        <v>0</v>
      </c>
      <c r="H48" s="1105">
        <v>0</v>
      </c>
      <c r="I48" s="1105">
        <v>0</v>
      </c>
      <c r="J48" s="1105">
        <v>0</v>
      </c>
      <c r="K48" s="1105">
        <v>0</v>
      </c>
      <c r="L48" s="1105">
        <v>0</v>
      </c>
      <c r="M48" s="1105">
        <v>0</v>
      </c>
      <c r="N48" s="1105">
        <v>0</v>
      </c>
      <c r="O48" s="1105">
        <v>0</v>
      </c>
      <c r="P48" s="1105">
        <v>0</v>
      </c>
      <c r="Q48" s="1105">
        <v>0</v>
      </c>
      <c r="R48" s="834">
        <v>0</v>
      </c>
      <c r="S48" s="1362">
        <v>0</v>
      </c>
      <c r="T48" s="1362">
        <v>0</v>
      </c>
      <c r="U48" s="1105">
        <v>0</v>
      </c>
      <c r="V48" s="1105">
        <v>0</v>
      </c>
      <c r="W48" s="1105">
        <f>SUM(C48:V48)</f>
        <v>1</v>
      </c>
      <c r="X48" s="594"/>
      <c r="Y48" s="594"/>
      <c r="Z48" s="1855" t="s">
        <v>487</v>
      </c>
      <c r="AA48" s="1843"/>
    </row>
    <row r="49" spans="1:39" ht="18" customHeight="1" thickBot="1" x14ac:dyDescent="0.25">
      <c r="A49" s="1842" t="s">
        <v>362</v>
      </c>
      <c r="B49" s="1842"/>
      <c r="C49" s="1363">
        <f>SUM(C39:C48)</f>
        <v>138</v>
      </c>
      <c r="D49" s="1363">
        <f t="shared" ref="D49:W49" si="9">SUM(D39:D48)</f>
        <v>305</v>
      </c>
      <c r="E49" s="1363">
        <f t="shared" si="9"/>
        <v>149</v>
      </c>
      <c r="F49" s="1363">
        <f t="shared" si="9"/>
        <v>2</v>
      </c>
      <c r="G49" s="1363">
        <f t="shared" si="9"/>
        <v>326</v>
      </c>
      <c r="H49" s="1363">
        <f t="shared" si="9"/>
        <v>559</v>
      </c>
      <c r="I49" s="1363">
        <f t="shared" si="9"/>
        <v>190</v>
      </c>
      <c r="J49" s="1363">
        <f t="shared" si="9"/>
        <v>0</v>
      </c>
      <c r="K49" s="1363">
        <f t="shared" si="9"/>
        <v>76</v>
      </c>
      <c r="L49" s="1363">
        <f t="shared" si="9"/>
        <v>10</v>
      </c>
      <c r="M49" s="1363">
        <f t="shared" si="9"/>
        <v>0</v>
      </c>
      <c r="N49" s="1363">
        <f t="shared" si="9"/>
        <v>0</v>
      </c>
      <c r="O49" s="1363">
        <f t="shared" si="9"/>
        <v>9</v>
      </c>
      <c r="P49" s="1363">
        <f t="shared" si="9"/>
        <v>0</v>
      </c>
      <c r="Q49" s="1363">
        <f t="shared" si="9"/>
        <v>58</v>
      </c>
      <c r="R49" s="1363">
        <f t="shared" si="9"/>
        <v>0</v>
      </c>
      <c r="S49" s="1363">
        <f t="shared" si="9"/>
        <v>0</v>
      </c>
      <c r="T49" s="1363">
        <f t="shared" si="9"/>
        <v>0</v>
      </c>
      <c r="U49" s="1363">
        <f t="shared" si="9"/>
        <v>4</v>
      </c>
      <c r="V49" s="1363">
        <f t="shared" si="9"/>
        <v>45</v>
      </c>
      <c r="W49" s="1363">
        <f t="shared" si="9"/>
        <v>1871</v>
      </c>
      <c r="X49" s="796">
        <f>SUM(D49:W49)</f>
        <v>3604</v>
      </c>
      <c r="Y49" s="796"/>
      <c r="Z49" s="1840" t="s">
        <v>564</v>
      </c>
      <c r="AA49" s="1840"/>
    </row>
    <row r="50" spans="1:39" ht="18" customHeight="1" thickBot="1" x14ac:dyDescent="0.25">
      <c r="A50" s="1841" t="s">
        <v>616</v>
      </c>
      <c r="B50" s="1841"/>
      <c r="C50" s="1364">
        <f>SUM(C49+C37+C30)</f>
        <v>1305</v>
      </c>
      <c r="D50" s="1364">
        <f t="shared" ref="D50:Y50" si="10">SUM(D49+D37+D30)</f>
        <v>1512</v>
      </c>
      <c r="E50" s="1364">
        <f t="shared" si="10"/>
        <v>390</v>
      </c>
      <c r="F50" s="1364">
        <f t="shared" si="10"/>
        <v>8</v>
      </c>
      <c r="G50" s="1364">
        <f t="shared" si="10"/>
        <v>557</v>
      </c>
      <c r="H50" s="1364">
        <f t="shared" si="10"/>
        <v>1082</v>
      </c>
      <c r="I50" s="1364">
        <f t="shared" si="10"/>
        <v>255</v>
      </c>
      <c r="J50" s="1364">
        <f t="shared" si="10"/>
        <v>17</v>
      </c>
      <c r="K50" s="1364">
        <f t="shared" si="10"/>
        <v>816</v>
      </c>
      <c r="L50" s="1364">
        <f t="shared" si="10"/>
        <v>77</v>
      </c>
      <c r="M50" s="1364">
        <f t="shared" si="10"/>
        <v>28</v>
      </c>
      <c r="N50" s="1364">
        <f t="shared" si="10"/>
        <v>16</v>
      </c>
      <c r="O50" s="1364">
        <f t="shared" si="10"/>
        <v>371</v>
      </c>
      <c r="P50" s="1364">
        <f t="shared" si="10"/>
        <v>20</v>
      </c>
      <c r="Q50" s="1364">
        <f t="shared" si="10"/>
        <v>104</v>
      </c>
      <c r="R50" s="1364">
        <f t="shared" si="10"/>
        <v>3</v>
      </c>
      <c r="S50" s="1364">
        <f t="shared" si="10"/>
        <v>0</v>
      </c>
      <c r="T50" s="1364">
        <f t="shared" si="10"/>
        <v>0</v>
      </c>
      <c r="U50" s="1364">
        <f t="shared" si="10"/>
        <v>59</v>
      </c>
      <c r="V50" s="1364">
        <f t="shared" si="10"/>
        <v>180</v>
      </c>
      <c r="W50" s="1364">
        <f t="shared" si="10"/>
        <v>6800</v>
      </c>
      <c r="X50" s="1109">
        <f t="shared" si="10"/>
        <v>8533</v>
      </c>
      <c r="Y50" s="1109">
        <f t="shared" si="10"/>
        <v>0</v>
      </c>
      <c r="Z50" s="1840" t="s">
        <v>772</v>
      </c>
      <c r="AA50" s="1840"/>
    </row>
    <row r="51" spans="1:39" ht="24.95" customHeight="1" x14ac:dyDescent="0.2">
      <c r="A51" s="828"/>
      <c r="R51"/>
      <c r="Z51"/>
    </row>
    <row r="52" spans="1:39" ht="30" customHeight="1" x14ac:dyDescent="0.2">
      <c r="K52" s="828"/>
      <c r="R52"/>
      <c r="Z52"/>
    </row>
    <row r="53" spans="1:39" ht="14.25" x14ac:dyDescent="0.2">
      <c r="A53" s="828"/>
      <c r="Z53"/>
      <c r="AM53" s="828"/>
    </row>
    <row r="54" spans="1:39" ht="14.25" x14ac:dyDescent="0.2">
      <c r="A54" s="828"/>
      <c r="Z54"/>
      <c r="AM54" s="828"/>
    </row>
    <row r="55" spans="1:39" ht="14.25" x14ac:dyDescent="0.2">
      <c r="A55" s="828"/>
      <c r="K55" s="828"/>
      <c r="R55"/>
      <c r="Z55"/>
    </row>
    <row r="56" spans="1:39" ht="14.25" x14ac:dyDescent="0.2">
      <c r="F56" s="828"/>
      <c r="R56"/>
      <c r="Z56"/>
    </row>
    <row r="57" spans="1:39" ht="14.25" x14ac:dyDescent="0.2">
      <c r="B57" s="828"/>
      <c r="F57" s="828"/>
      <c r="R57"/>
      <c r="Z57"/>
    </row>
    <row r="58" spans="1:39" ht="44.25" customHeight="1" x14ac:dyDescent="0.2">
      <c r="A58" s="828"/>
      <c r="B58" s="828"/>
      <c r="F58" s="828"/>
      <c r="R58"/>
      <c r="Z58"/>
    </row>
    <row r="59" spans="1:39" ht="60.75" hidden="1" customHeight="1" thickBot="1" x14ac:dyDescent="0.25">
      <c r="A59" s="828"/>
      <c r="B59" s="828"/>
      <c r="F59" s="828"/>
      <c r="R59"/>
      <c r="Z59"/>
    </row>
    <row r="60" spans="1:39" ht="14.25" x14ac:dyDescent="0.2">
      <c r="A60" s="828"/>
      <c r="B60" s="828"/>
      <c r="F60" s="828"/>
      <c r="R60"/>
      <c r="Z60"/>
    </row>
    <row r="61" spans="1:39" ht="14.25" x14ac:dyDescent="0.2">
      <c r="A61" s="828"/>
      <c r="B61" s="828"/>
      <c r="F61" s="828"/>
      <c r="R61"/>
      <c r="Z61"/>
    </row>
    <row r="62" spans="1:39" ht="14.25" x14ac:dyDescent="0.2">
      <c r="A62" s="828"/>
      <c r="B62" s="828"/>
      <c r="F62" s="828"/>
      <c r="R62"/>
      <c r="Z62"/>
    </row>
    <row r="63" spans="1:39" ht="14.25" x14ac:dyDescent="0.2">
      <c r="B63" s="828"/>
      <c r="F63" s="828"/>
      <c r="R63"/>
      <c r="Z63"/>
    </row>
    <row r="64" spans="1:39" ht="14.25" x14ac:dyDescent="0.2">
      <c r="B64" s="828"/>
      <c r="F64" s="828"/>
      <c r="R64"/>
      <c r="Z64"/>
    </row>
    <row r="65" spans="2:39" ht="14.25" x14ac:dyDescent="0.2">
      <c r="B65" s="828"/>
      <c r="K65" s="828"/>
      <c r="R65"/>
      <c r="Z65"/>
    </row>
    <row r="66" spans="2:39" ht="14.25" x14ac:dyDescent="0.2">
      <c r="B66" s="828"/>
      <c r="K66" s="828"/>
      <c r="R66"/>
      <c r="Z66"/>
    </row>
    <row r="67" spans="2:39" ht="14.25" x14ac:dyDescent="0.2">
      <c r="B67" s="828"/>
      <c r="K67" s="828"/>
      <c r="R67"/>
      <c r="Z67"/>
    </row>
    <row r="68" spans="2:39" ht="15" customHeight="1" x14ac:dyDescent="0.2">
      <c r="B68" s="828"/>
      <c r="K68" s="828"/>
      <c r="R68"/>
      <c r="Z68"/>
    </row>
    <row r="69" spans="2:39" ht="14.25" x14ac:dyDescent="0.2">
      <c r="K69" s="828"/>
      <c r="R69"/>
      <c r="Z69"/>
    </row>
    <row r="70" spans="2:39" ht="14.25" x14ac:dyDescent="0.2">
      <c r="K70" s="828"/>
      <c r="R70"/>
      <c r="Z70"/>
    </row>
    <row r="71" spans="2:39" ht="14.25" x14ac:dyDescent="0.2">
      <c r="K71" s="828"/>
      <c r="R71"/>
      <c r="Z71"/>
    </row>
    <row r="72" spans="2:39" ht="14.25" x14ac:dyDescent="0.2">
      <c r="K72" s="828"/>
      <c r="R72"/>
      <c r="Z72"/>
    </row>
    <row r="73" spans="2:39" ht="14.25" x14ac:dyDescent="0.2">
      <c r="K73" s="828"/>
      <c r="R73"/>
      <c r="Z73"/>
    </row>
    <row r="74" spans="2:39" ht="14.25" x14ac:dyDescent="0.2">
      <c r="K74" s="828"/>
      <c r="R74"/>
      <c r="Z74"/>
    </row>
    <row r="75" spans="2:39" ht="14.25" x14ac:dyDescent="0.2">
      <c r="K75" s="828"/>
      <c r="R75"/>
      <c r="Z75"/>
    </row>
    <row r="76" spans="2:39" ht="15.75" customHeight="1" x14ac:dyDescent="0.2">
      <c r="K76" s="828"/>
      <c r="R76"/>
      <c r="Z76"/>
    </row>
    <row r="77" spans="2:39" ht="14.25" x14ac:dyDescent="0.2">
      <c r="K77" s="828"/>
      <c r="R77"/>
      <c r="Z77"/>
    </row>
    <row r="78" spans="2:39" ht="14.25" x14ac:dyDescent="0.2">
      <c r="K78" s="828"/>
      <c r="R78"/>
      <c r="Z78"/>
    </row>
    <row r="79" spans="2:39" x14ac:dyDescent="0.25">
      <c r="AM79" s="828"/>
    </row>
    <row r="80" spans="2:39" x14ac:dyDescent="0.25">
      <c r="AM80" s="828"/>
    </row>
    <row r="81" spans="39:39" x14ac:dyDescent="0.25">
      <c r="AM81" s="828"/>
    </row>
    <row r="82" spans="39:39" x14ac:dyDescent="0.25">
      <c r="AM82" s="828"/>
    </row>
    <row r="83" spans="39:39" x14ac:dyDescent="0.25">
      <c r="AM83" s="828"/>
    </row>
    <row r="86" spans="39:39" ht="90" customHeight="1" x14ac:dyDescent="0.25"/>
  </sheetData>
  <mergeCells count="83">
    <mergeCell ref="Z8:AA8"/>
    <mergeCell ref="Z10:AA10"/>
    <mergeCell ref="V4:V5"/>
    <mergeCell ref="K4:K5"/>
    <mergeCell ref="P4:P5"/>
    <mergeCell ref="R4:R5"/>
    <mergeCell ref="S4:S5"/>
    <mergeCell ref="T4:T5"/>
    <mergeCell ref="O4:O5"/>
    <mergeCell ref="N4:N5"/>
    <mergeCell ref="Z48:AA48"/>
    <mergeCell ref="Z30:AA30"/>
    <mergeCell ref="Z38:AA38"/>
    <mergeCell ref="Z41:AA41"/>
    <mergeCell ref="Z42:AA42"/>
    <mergeCell ref="Z43:AA43"/>
    <mergeCell ref="Z44:AA44"/>
    <mergeCell ref="AE15:AF15"/>
    <mergeCell ref="A35:B35"/>
    <mergeCell ref="Z36:AA36"/>
    <mergeCell ref="Z45:AA45"/>
    <mergeCell ref="Z46:AA46"/>
    <mergeCell ref="A45:B45"/>
    <mergeCell ref="A44:B44"/>
    <mergeCell ref="Z39:AA39"/>
    <mergeCell ref="Z40:AA40"/>
    <mergeCell ref="A34:B34"/>
    <mergeCell ref="Z37:AA37"/>
    <mergeCell ref="A23:B23"/>
    <mergeCell ref="A24:B24"/>
    <mergeCell ref="Z16:AA16"/>
    <mergeCell ref="A37:B37"/>
    <mergeCell ref="A15:B15"/>
    <mergeCell ref="A16:B16"/>
    <mergeCell ref="A8:B8"/>
    <mergeCell ref="A32:B32"/>
    <mergeCell ref="A31:B31"/>
    <mergeCell ref="A17:B17"/>
    <mergeCell ref="A18:B18"/>
    <mergeCell ref="A19:B19"/>
    <mergeCell ref="A20:B20"/>
    <mergeCell ref="A21:B21"/>
    <mergeCell ref="A22:B22"/>
    <mergeCell ref="A13:B13"/>
    <mergeCell ref="A14:B14"/>
    <mergeCell ref="Z49:AA49"/>
    <mergeCell ref="A25:B25"/>
    <mergeCell ref="Z50:AA50"/>
    <mergeCell ref="A33:B33"/>
    <mergeCell ref="A50:B50"/>
    <mergeCell ref="A49:B49"/>
    <mergeCell ref="Z34:AA34"/>
    <mergeCell ref="A38:B38"/>
    <mergeCell ref="A47:B47"/>
    <mergeCell ref="A46:B46"/>
    <mergeCell ref="A39:B39"/>
    <mergeCell ref="A40:B40"/>
    <mergeCell ref="A41:B41"/>
    <mergeCell ref="A42:B42"/>
    <mergeCell ref="A43:B43"/>
    <mergeCell ref="A48:B48"/>
    <mergeCell ref="A3:AA3"/>
    <mergeCell ref="A2:AA2"/>
    <mergeCell ref="W4:W5"/>
    <mergeCell ref="Q4:Q5"/>
    <mergeCell ref="G4:G5"/>
    <mergeCell ref="M4:M5"/>
    <mergeCell ref="U4:U5"/>
    <mergeCell ref="L4:L5"/>
    <mergeCell ref="Z4:AA6"/>
    <mergeCell ref="C4:C5"/>
    <mergeCell ref="D4:D5"/>
    <mergeCell ref="E4:E5"/>
    <mergeCell ref="A4:B6"/>
    <mergeCell ref="H4:H5"/>
    <mergeCell ref="I4:I5"/>
    <mergeCell ref="J4:J5"/>
    <mergeCell ref="F4:F5"/>
    <mergeCell ref="A7:C7"/>
    <mergeCell ref="A11:B11"/>
    <mergeCell ref="A12:B12"/>
    <mergeCell ref="A10:B10"/>
    <mergeCell ref="A9:B9"/>
  </mergeCells>
  <printOptions horizontalCentered="1" verticalCentered="1"/>
  <pageMargins left="0.16" right="0.24" top="0.25" bottom="0.26" header="0.2" footer="0.2"/>
  <pageSetup paperSize="9" scale="50" orientation="landscape" r:id="rId1"/>
  <headerFooter>
    <oddFooter>&amp;C&amp;14 23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85"/>
  <sheetViews>
    <sheetView rightToLeft="1" view="pageBreakPreview" zoomScale="70" zoomScaleNormal="62" zoomScaleSheetLayoutView="70" workbookViewId="0">
      <selection activeCell="M22" sqref="M22"/>
    </sheetView>
  </sheetViews>
  <sheetFormatPr defaultRowHeight="14.25" x14ac:dyDescent="0.2"/>
  <cols>
    <col min="1" max="1" width="18.625" customWidth="1"/>
    <col min="2" max="2" width="10.75" customWidth="1"/>
    <col min="3" max="3" width="8.25" customWidth="1"/>
    <col min="4" max="4" width="7.625" customWidth="1"/>
    <col min="5" max="5" width="8.875" customWidth="1"/>
    <col min="6" max="6" width="6.75" customWidth="1"/>
    <col min="7" max="7" width="9.375" customWidth="1"/>
    <col min="8" max="8" width="9.625" customWidth="1"/>
    <col min="9" max="9" width="11.375" customWidth="1"/>
    <col min="10" max="10" width="15.375" customWidth="1"/>
    <col min="11" max="11" width="10.25" customWidth="1"/>
    <col min="12" max="12" width="8.75" customWidth="1"/>
    <col min="13" max="13" width="12.625" customWidth="1"/>
    <col min="14" max="14" width="12.125" customWidth="1"/>
    <col min="15" max="15" width="9.375" customWidth="1"/>
    <col min="16" max="16" width="9.25" customWidth="1"/>
    <col min="17" max="17" width="12.125" customWidth="1"/>
    <col min="18" max="18" width="9.75" customWidth="1"/>
    <col min="19" max="19" width="9.25" customWidth="1"/>
    <col min="20" max="20" width="7.875" customWidth="1"/>
    <col min="21" max="21" width="10.375" customWidth="1"/>
    <col min="22" max="22" width="46.125" customWidth="1"/>
    <col min="23" max="23" width="0.25" customWidth="1"/>
    <col min="24" max="30" width="9.125" customWidth="1"/>
  </cols>
  <sheetData>
    <row r="1" spans="1:26" ht="33" customHeight="1" x14ac:dyDescent="0.2">
      <c r="A1" s="1865" t="s">
        <v>875</v>
      </c>
      <c r="B1" s="1865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1866" t="s">
        <v>625</v>
      </c>
      <c r="W1" s="1866"/>
    </row>
    <row r="2" spans="1:26" ht="38.25" customHeight="1" x14ac:dyDescent="0.2">
      <c r="A2" s="1867" t="s">
        <v>818</v>
      </c>
      <c r="B2" s="1867"/>
      <c r="C2" s="1867"/>
      <c r="D2" s="1867"/>
      <c r="E2" s="1867"/>
      <c r="F2" s="1867"/>
      <c r="G2" s="1867"/>
      <c r="H2" s="1867"/>
      <c r="I2" s="1867"/>
      <c r="J2" s="1867"/>
      <c r="K2" s="1867"/>
      <c r="L2" s="1867"/>
      <c r="M2" s="1867"/>
      <c r="N2" s="1867"/>
      <c r="O2" s="1867"/>
      <c r="P2" s="1867"/>
      <c r="Q2" s="1867"/>
      <c r="R2" s="1867"/>
      <c r="S2" s="1867"/>
      <c r="T2" s="1867"/>
      <c r="U2" s="1867"/>
      <c r="V2" s="1867"/>
      <c r="W2" s="1867"/>
    </row>
    <row r="3" spans="1:26" ht="46.5" customHeight="1" thickBot="1" x14ac:dyDescent="0.25">
      <c r="A3" s="1774" t="s">
        <v>819</v>
      </c>
      <c r="B3" s="1774"/>
      <c r="C3" s="1774"/>
      <c r="D3" s="1868"/>
      <c r="E3" s="1774"/>
      <c r="F3" s="1774"/>
      <c r="G3" s="1774"/>
      <c r="H3" s="1774"/>
      <c r="I3" s="1774"/>
      <c r="J3" s="1774"/>
      <c r="K3" s="1774"/>
      <c r="L3" s="1774"/>
      <c r="M3" s="1774"/>
      <c r="N3" s="1774"/>
      <c r="O3" s="1774"/>
      <c r="P3" s="1774"/>
      <c r="Q3" s="1774"/>
      <c r="R3" s="1774"/>
      <c r="S3" s="1774"/>
      <c r="T3" s="1774"/>
      <c r="U3" s="1774"/>
      <c r="V3" s="1774"/>
      <c r="W3" s="1774"/>
    </row>
    <row r="4" spans="1:26" ht="15" customHeight="1" x14ac:dyDescent="0.2">
      <c r="A4" s="1557" t="s">
        <v>293</v>
      </c>
      <c r="B4" s="1792"/>
      <c r="C4" s="1548" t="s">
        <v>241</v>
      </c>
      <c r="D4" s="1050"/>
      <c r="E4" s="1548" t="s">
        <v>242</v>
      </c>
      <c r="F4" s="1548" t="s">
        <v>245</v>
      </c>
      <c r="G4" s="1548" t="s">
        <v>246</v>
      </c>
      <c r="H4" s="1548" t="s">
        <v>247</v>
      </c>
      <c r="I4" s="1548" t="s">
        <v>248</v>
      </c>
      <c r="J4" s="1548" t="s">
        <v>295</v>
      </c>
      <c r="K4" s="1548" t="s">
        <v>250</v>
      </c>
      <c r="L4" s="1548" t="s">
        <v>251</v>
      </c>
      <c r="M4" s="1548" t="s">
        <v>252</v>
      </c>
      <c r="N4" s="1548" t="s">
        <v>253</v>
      </c>
      <c r="O4" s="1548" t="s">
        <v>328</v>
      </c>
      <c r="P4" s="1548" t="s">
        <v>254</v>
      </c>
      <c r="Q4" s="1548" t="s">
        <v>255</v>
      </c>
      <c r="R4" s="1548" t="s">
        <v>256</v>
      </c>
      <c r="S4" s="1548" t="s">
        <v>153</v>
      </c>
      <c r="T4" s="1548" t="s">
        <v>0</v>
      </c>
      <c r="U4" s="1548" t="s">
        <v>364</v>
      </c>
      <c r="V4" s="1869" t="s">
        <v>624</v>
      </c>
      <c r="W4" s="1869"/>
    </row>
    <row r="5" spans="1:26" ht="53.25" customHeight="1" x14ac:dyDescent="0.2">
      <c r="A5" s="1558"/>
      <c r="B5" s="1564"/>
      <c r="C5" s="1549"/>
      <c r="D5" s="1051" t="s">
        <v>672</v>
      </c>
      <c r="E5" s="1549"/>
      <c r="F5" s="1549"/>
      <c r="G5" s="1549"/>
      <c r="H5" s="1549"/>
      <c r="I5" s="1549"/>
      <c r="J5" s="1549"/>
      <c r="K5" s="1549"/>
      <c r="L5" s="1549"/>
      <c r="M5" s="1549"/>
      <c r="N5" s="1549"/>
      <c r="O5" s="1549"/>
      <c r="P5" s="1549"/>
      <c r="Q5" s="1549"/>
      <c r="R5" s="1549"/>
      <c r="S5" s="1549"/>
      <c r="T5" s="1549"/>
      <c r="U5" s="1549"/>
      <c r="V5" s="1870"/>
      <c r="W5" s="1870"/>
    </row>
    <row r="6" spans="1:26" ht="69" customHeight="1" thickBot="1" x14ac:dyDescent="0.25">
      <c r="A6" s="1777"/>
      <c r="B6" s="1753"/>
      <c r="C6" s="1314" t="s">
        <v>576</v>
      </c>
      <c r="D6" s="1314"/>
      <c r="E6" s="1314" t="s">
        <v>540</v>
      </c>
      <c r="F6" s="1314" t="s">
        <v>541</v>
      </c>
      <c r="G6" s="1314" t="s">
        <v>542</v>
      </c>
      <c r="H6" s="1314" t="s">
        <v>543</v>
      </c>
      <c r="I6" s="1314" t="s">
        <v>544</v>
      </c>
      <c r="J6" s="1314" t="s">
        <v>545</v>
      </c>
      <c r="K6" s="1314" t="s">
        <v>569</v>
      </c>
      <c r="L6" s="1314" t="s">
        <v>570</v>
      </c>
      <c r="M6" s="1314" t="s">
        <v>571</v>
      </c>
      <c r="N6" s="1314" t="s">
        <v>573</v>
      </c>
      <c r="O6" s="1314" t="s">
        <v>572</v>
      </c>
      <c r="P6" s="1314" t="s">
        <v>547</v>
      </c>
      <c r="Q6" s="1314" t="s">
        <v>575</v>
      </c>
      <c r="R6" s="1314" t="s">
        <v>574</v>
      </c>
      <c r="S6" s="1314" t="s">
        <v>546</v>
      </c>
      <c r="T6" s="1314" t="s">
        <v>458</v>
      </c>
      <c r="U6" s="1314" t="s">
        <v>414</v>
      </c>
      <c r="V6" s="1871"/>
      <c r="W6" s="1871"/>
    </row>
    <row r="7" spans="1:26" ht="18" customHeight="1" thickBot="1" x14ac:dyDescent="0.25">
      <c r="A7" s="1694" t="s">
        <v>759</v>
      </c>
      <c r="B7" s="1694"/>
      <c r="C7" s="1694"/>
      <c r="D7" s="1771"/>
      <c r="E7" s="496"/>
      <c r="F7" s="496"/>
      <c r="G7" s="496"/>
      <c r="H7" s="496"/>
      <c r="I7" s="496"/>
      <c r="J7" s="496"/>
      <c r="K7" s="496"/>
      <c r="L7" s="496"/>
      <c r="M7" s="496"/>
      <c r="N7" s="496"/>
      <c r="O7" s="496"/>
      <c r="P7" s="496"/>
      <c r="Q7" s="496"/>
      <c r="R7" s="496"/>
      <c r="S7" s="496"/>
      <c r="T7" s="496"/>
      <c r="U7" s="1772" t="s">
        <v>773</v>
      </c>
      <c r="V7" s="1691"/>
      <c r="W7" s="1691"/>
    </row>
    <row r="8" spans="1:26" ht="18" customHeight="1" x14ac:dyDescent="0.2">
      <c r="A8" s="1704" t="s">
        <v>703</v>
      </c>
      <c r="B8" s="1704"/>
      <c r="C8" s="1267">
        <v>0</v>
      </c>
      <c r="D8" s="1325">
        <v>0</v>
      </c>
      <c r="E8" s="1267">
        <v>0</v>
      </c>
      <c r="F8" s="1267">
        <v>0</v>
      </c>
      <c r="G8" s="1267">
        <v>0</v>
      </c>
      <c r="H8" s="1267">
        <v>0</v>
      </c>
      <c r="I8" s="1267">
        <v>0</v>
      </c>
      <c r="J8" s="1267">
        <v>0</v>
      </c>
      <c r="K8" s="1267">
        <v>0</v>
      </c>
      <c r="L8" s="1267">
        <v>0</v>
      </c>
      <c r="M8" s="1267">
        <v>0</v>
      </c>
      <c r="N8" s="1267">
        <v>0</v>
      </c>
      <c r="O8" s="1267">
        <v>0</v>
      </c>
      <c r="P8" s="1267">
        <v>0</v>
      </c>
      <c r="Q8" s="1267">
        <v>0</v>
      </c>
      <c r="R8" s="1267">
        <v>0</v>
      </c>
      <c r="S8" s="1267">
        <v>3</v>
      </c>
      <c r="T8" s="1267">
        <f>SUM(C8:S8)</f>
        <v>3</v>
      </c>
      <c r="U8" s="1325">
        <f>T8+'10'!W8</f>
        <v>36</v>
      </c>
      <c r="V8" s="1618" t="s">
        <v>483</v>
      </c>
      <c r="W8" s="1618"/>
    </row>
    <row r="9" spans="1:26" ht="18" customHeight="1" x14ac:dyDescent="0.2">
      <c r="A9" s="1857" t="s">
        <v>693</v>
      </c>
      <c r="B9" s="1857"/>
      <c r="C9" s="1269">
        <v>1</v>
      </c>
      <c r="D9" s="1347">
        <v>0</v>
      </c>
      <c r="E9" s="1269">
        <v>34</v>
      </c>
      <c r="F9" s="1269">
        <v>0</v>
      </c>
      <c r="G9" s="1269">
        <v>138</v>
      </c>
      <c r="H9" s="1269">
        <v>85</v>
      </c>
      <c r="I9" s="1269">
        <v>0</v>
      </c>
      <c r="J9" s="1269">
        <v>30</v>
      </c>
      <c r="K9" s="1269">
        <v>3</v>
      </c>
      <c r="L9" s="1269">
        <v>0</v>
      </c>
      <c r="M9" s="1269">
        <v>9</v>
      </c>
      <c r="N9" s="1269">
        <v>5</v>
      </c>
      <c r="O9" s="1269">
        <v>25</v>
      </c>
      <c r="P9" s="1269">
        <v>0</v>
      </c>
      <c r="Q9" s="1269">
        <v>0</v>
      </c>
      <c r="R9" s="1269">
        <v>0</v>
      </c>
      <c r="S9" s="1269">
        <v>1173</v>
      </c>
      <c r="T9" s="1269">
        <f t="shared" ref="T9:T37" si="0">SUM(C9:S9)</f>
        <v>1503</v>
      </c>
      <c r="U9" s="1269">
        <f>T9+'10'!W9</f>
        <v>3124</v>
      </c>
      <c r="V9" s="1713" t="s">
        <v>484</v>
      </c>
      <c r="W9" s="1713"/>
    </row>
    <row r="10" spans="1:26" ht="18" customHeight="1" x14ac:dyDescent="0.2">
      <c r="A10" s="1857" t="s">
        <v>704</v>
      </c>
      <c r="B10" s="1857"/>
      <c r="C10" s="1269">
        <v>0</v>
      </c>
      <c r="D10" s="1347">
        <v>0</v>
      </c>
      <c r="E10" s="1269">
        <v>0</v>
      </c>
      <c r="F10" s="1269">
        <v>0</v>
      </c>
      <c r="G10" s="1269">
        <v>0</v>
      </c>
      <c r="H10" s="1269">
        <v>0</v>
      </c>
      <c r="I10" s="1269">
        <v>0</v>
      </c>
      <c r="J10" s="1269">
        <v>0</v>
      </c>
      <c r="K10" s="1269">
        <v>0</v>
      </c>
      <c r="L10" s="1269">
        <v>0</v>
      </c>
      <c r="M10" s="1269">
        <v>0</v>
      </c>
      <c r="N10" s="1269">
        <v>0</v>
      </c>
      <c r="O10" s="1269">
        <v>0</v>
      </c>
      <c r="P10" s="1269">
        <v>0</v>
      </c>
      <c r="Q10" s="1269">
        <v>0</v>
      </c>
      <c r="R10" s="1269">
        <v>0</v>
      </c>
      <c r="S10" s="1269">
        <v>0</v>
      </c>
      <c r="T10" s="1267">
        <f t="shared" si="0"/>
        <v>0</v>
      </c>
      <c r="U10" s="1267">
        <f>T10+'10'!W10</f>
        <v>7</v>
      </c>
      <c r="V10" s="1713" t="s">
        <v>419</v>
      </c>
      <c r="W10" s="1713"/>
      <c r="Y10" s="1872"/>
      <c r="Z10" s="1872"/>
    </row>
    <row r="11" spans="1:26" ht="18" customHeight="1" x14ac:dyDescent="0.2">
      <c r="A11" s="1857" t="s">
        <v>694</v>
      </c>
      <c r="B11" s="1857"/>
      <c r="C11" s="1269">
        <v>1</v>
      </c>
      <c r="D11" s="1347">
        <v>0</v>
      </c>
      <c r="E11" s="1269">
        <v>6</v>
      </c>
      <c r="F11" s="1269">
        <v>0</v>
      </c>
      <c r="G11" s="1269">
        <v>0</v>
      </c>
      <c r="H11" s="1269">
        <v>1</v>
      </c>
      <c r="I11" s="1269">
        <v>0</v>
      </c>
      <c r="J11" s="1269">
        <v>0</v>
      </c>
      <c r="K11" s="1269">
        <v>0</v>
      </c>
      <c r="L11" s="1269">
        <v>7</v>
      </c>
      <c r="M11" s="1269">
        <v>0</v>
      </c>
      <c r="N11" s="1269">
        <v>6</v>
      </c>
      <c r="O11" s="1269">
        <v>0</v>
      </c>
      <c r="P11" s="1269">
        <v>12</v>
      </c>
      <c r="Q11" s="1269">
        <v>0</v>
      </c>
      <c r="R11" s="1269">
        <v>0</v>
      </c>
      <c r="S11" s="1269">
        <v>103</v>
      </c>
      <c r="T11" s="1269">
        <f t="shared" si="0"/>
        <v>136</v>
      </c>
      <c r="U11" s="1269">
        <f>T11+'10'!W11</f>
        <v>1040</v>
      </c>
      <c r="V11" s="1713" t="s">
        <v>420</v>
      </c>
      <c r="W11" s="1713"/>
    </row>
    <row r="12" spans="1:26" ht="18" customHeight="1" x14ac:dyDescent="0.2">
      <c r="A12" s="1857" t="s">
        <v>705</v>
      </c>
      <c r="B12" s="1857"/>
      <c r="C12" s="1298">
        <v>0</v>
      </c>
      <c r="D12" s="1340">
        <v>0</v>
      </c>
      <c r="E12" s="1298">
        <v>0</v>
      </c>
      <c r="F12" s="1298">
        <v>0</v>
      </c>
      <c r="G12" s="1298">
        <v>0</v>
      </c>
      <c r="H12" s="1298">
        <v>0</v>
      </c>
      <c r="I12" s="1298">
        <v>0</v>
      </c>
      <c r="J12" s="1298">
        <v>0</v>
      </c>
      <c r="K12" s="1298">
        <v>0</v>
      </c>
      <c r="L12" s="1298">
        <v>0</v>
      </c>
      <c r="M12" s="1298">
        <v>0</v>
      </c>
      <c r="N12" s="1298">
        <v>0</v>
      </c>
      <c r="O12" s="1298">
        <v>0</v>
      </c>
      <c r="P12" s="1298">
        <v>0</v>
      </c>
      <c r="Q12" s="1298">
        <v>0</v>
      </c>
      <c r="R12" s="1298">
        <v>0</v>
      </c>
      <c r="S12" s="1298">
        <v>3</v>
      </c>
      <c r="T12" s="1267">
        <f t="shared" si="0"/>
        <v>3</v>
      </c>
      <c r="U12" s="1267">
        <f>T12+'10'!W12</f>
        <v>87</v>
      </c>
      <c r="V12" s="1713" t="s">
        <v>421</v>
      </c>
      <c r="W12" s="1713"/>
    </row>
    <row r="13" spans="1:26" ht="18" customHeight="1" x14ac:dyDescent="0.2">
      <c r="A13" s="1857" t="s">
        <v>714</v>
      </c>
      <c r="B13" s="1857"/>
      <c r="C13" s="1269">
        <v>0</v>
      </c>
      <c r="D13" s="1347">
        <v>0</v>
      </c>
      <c r="E13" s="1269">
        <v>0</v>
      </c>
      <c r="F13" s="1269">
        <v>0</v>
      </c>
      <c r="G13" s="1269">
        <v>2</v>
      </c>
      <c r="H13" s="1269">
        <v>0</v>
      </c>
      <c r="I13" s="1269">
        <v>0</v>
      </c>
      <c r="J13" s="1269">
        <v>0</v>
      </c>
      <c r="K13" s="1269">
        <v>0</v>
      </c>
      <c r="L13" s="1269">
        <v>0</v>
      </c>
      <c r="M13" s="1269">
        <v>0</v>
      </c>
      <c r="N13" s="1269">
        <v>0</v>
      </c>
      <c r="O13" s="1269">
        <v>0</v>
      </c>
      <c r="P13" s="1269">
        <v>0</v>
      </c>
      <c r="Q13" s="1269">
        <v>0</v>
      </c>
      <c r="R13" s="1269">
        <v>1</v>
      </c>
      <c r="S13" s="1269">
        <v>2</v>
      </c>
      <c r="T13" s="1269">
        <f t="shared" si="0"/>
        <v>5</v>
      </c>
      <c r="U13" s="1269">
        <f>T13+'10'!W13</f>
        <v>25</v>
      </c>
      <c r="V13" s="1713" t="s">
        <v>422</v>
      </c>
      <c r="W13" s="1713"/>
    </row>
    <row r="14" spans="1:26" ht="18" customHeight="1" x14ac:dyDescent="0.2">
      <c r="A14" s="1857" t="s">
        <v>695</v>
      </c>
      <c r="B14" s="1857"/>
      <c r="C14" s="1269">
        <v>0</v>
      </c>
      <c r="D14" s="1347">
        <v>0</v>
      </c>
      <c r="E14" s="1269">
        <v>0</v>
      </c>
      <c r="F14" s="1269">
        <v>0</v>
      </c>
      <c r="G14" s="1269">
        <v>0</v>
      </c>
      <c r="H14" s="1269">
        <v>0</v>
      </c>
      <c r="I14" s="1269">
        <v>0</v>
      </c>
      <c r="J14" s="1269">
        <v>0</v>
      </c>
      <c r="K14" s="1269">
        <v>0</v>
      </c>
      <c r="L14" s="1269">
        <v>0</v>
      </c>
      <c r="M14" s="1269">
        <v>0</v>
      </c>
      <c r="N14" s="1269">
        <v>0</v>
      </c>
      <c r="O14" s="1269">
        <v>0</v>
      </c>
      <c r="P14" s="1269">
        <v>0</v>
      </c>
      <c r="Q14" s="1269">
        <v>0</v>
      </c>
      <c r="R14" s="1269">
        <v>0</v>
      </c>
      <c r="S14" s="1269">
        <v>0</v>
      </c>
      <c r="T14" s="1267">
        <f t="shared" si="0"/>
        <v>0</v>
      </c>
      <c r="U14" s="1267">
        <f>T14+'10'!W14</f>
        <v>3</v>
      </c>
      <c r="V14" s="1713" t="s">
        <v>485</v>
      </c>
      <c r="W14" s="1713"/>
    </row>
    <row r="15" spans="1:26" ht="18" customHeight="1" x14ac:dyDescent="0.2">
      <c r="A15" s="1857" t="s">
        <v>709</v>
      </c>
      <c r="B15" s="1857"/>
      <c r="C15" s="1269">
        <v>0</v>
      </c>
      <c r="D15" s="1347">
        <v>0</v>
      </c>
      <c r="E15" s="1269">
        <v>0</v>
      </c>
      <c r="F15" s="1269">
        <v>0</v>
      </c>
      <c r="G15" s="1269">
        <v>0</v>
      </c>
      <c r="H15" s="1269">
        <v>0</v>
      </c>
      <c r="I15" s="1269">
        <v>0</v>
      </c>
      <c r="J15" s="1269">
        <v>0</v>
      </c>
      <c r="K15" s="1269">
        <v>0</v>
      </c>
      <c r="L15" s="1269">
        <v>0</v>
      </c>
      <c r="M15" s="1269">
        <v>0</v>
      </c>
      <c r="N15" s="1269">
        <v>0</v>
      </c>
      <c r="O15" s="1269">
        <v>0</v>
      </c>
      <c r="P15" s="1269">
        <v>0</v>
      </c>
      <c r="Q15" s="1269">
        <v>0</v>
      </c>
      <c r="R15" s="1269">
        <v>0</v>
      </c>
      <c r="S15" s="1269">
        <v>0</v>
      </c>
      <c r="T15" s="1269">
        <f t="shared" si="0"/>
        <v>0</v>
      </c>
      <c r="U15" s="1269">
        <f>T15+'10'!W15</f>
        <v>78</v>
      </c>
      <c r="V15" s="262" t="s">
        <v>424</v>
      </c>
      <c r="W15" s="262"/>
    </row>
    <row r="16" spans="1:26" ht="18" customHeight="1" x14ac:dyDescent="0.2">
      <c r="A16" s="1857" t="s">
        <v>710</v>
      </c>
      <c r="B16" s="1857"/>
      <c r="C16" s="1269">
        <v>0</v>
      </c>
      <c r="D16" s="1347">
        <v>0</v>
      </c>
      <c r="E16" s="1269">
        <v>0</v>
      </c>
      <c r="F16" s="1269">
        <v>0</v>
      </c>
      <c r="G16" s="1269">
        <v>0</v>
      </c>
      <c r="H16" s="1269">
        <v>0</v>
      </c>
      <c r="I16" s="1269">
        <v>0</v>
      </c>
      <c r="J16" s="1269">
        <v>0</v>
      </c>
      <c r="K16" s="1269">
        <v>0</v>
      </c>
      <c r="L16" s="1269">
        <v>0</v>
      </c>
      <c r="M16" s="1269">
        <v>0</v>
      </c>
      <c r="N16" s="1269">
        <v>0</v>
      </c>
      <c r="O16" s="1269">
        <v>0</v>
      </c>
      <c r="P16" s="1269">
        <v>0</v>
      </c>
      <c r="Q16" s="1269">
        <v>0</v>
      </c>
      <c r="R16" s="1269">
        <v>0</v>
      </c>
      <c r="S16" s="1269">
        <v>0</v>
      </c>
      <c r="T16" s="1267">
        <f t="shared" si="0"/>
        <v>0</v>
      </c>
      <c r="U16" s="1267">
        <f>T16+'10'!W16</f>
        <v>3</v>
      </c>
      <c r="V16" s="1713" t="s">
        <v>425</v>
      </c>
      <c r="W16" s="1713"/>
    </row>
    <row r="17" spans="1:23" ht="18" customHeight="1" x14ac:dyDescent="0.2">
      <c r="A17" s="1857" t="s">
        <v>141</v>
      </c>
      <c r="B17" s="1857"/>
      <c r="C17" s="1269">
        <v>0</v>
      </c>
      <c r="D17" s="1347">
        <v>0</v>
      </c>
      <c r="E17" s="1269">
        <v>0</v>
      </c>
      <c r="F17" s="1269">
        <v>0</v>
      </c>
      <c r="G17" s="1269">
        <v>4</v>
      </c>
      <c r="H17" s="1269">
        <v>0</v>
      </c>
      <c r="I17" s="1269">
        <v>0</v>
      </c>
      <c r="J17" s="1269">
        <v>0</v>
      </c>
      <c r="K17" s="1269">
        <v>0</v>
      </c>
      <c r="L17" s="1269">
        <v>0</v>
      </c>
      <c r="M17" s="1269">
        <v>0</v>
      </c>
      <c r="N17" s="1269">
        <v>0</v>
      </c>
      <c r="O17" s="1269">
        <v>0</v>
      </c>
      <c r="P17" s="1269">
        <v>0</v>
      </c>
      <c r="Q17" s="1269">
        <v>0</v>
      </c>
      <c r="R17" s="1269">
        <v>0</v>
      </c>
      <c r="S17" s="1269">
        <v>32</v>
      </c>
      <c r="T17" s="1269">
        <f t="shared" si="0"/>
        <v>36</v>
      </c>
      <c r="U17" s="1269">
        <f>T17+'10'!W17</f>
        <v>163</v>
      </c>
      <c r="V17" s="1713" t="s">
        <v>519</v>
      </c>
      <c r="W17" s="1713"/>
    </row>
    <row r="18" spans="1:23" ht="18" customHeight="1" x14ac:dyDescent="0.2">
      <c r="A18" s="1857" t="s">
        <v>711</v>
      </c>
      <c r="B18" s="1857"/>
      <c r="C18" s="1269">
        <v>0</v>
      </c>
      <c r="D18" s="1347">
        <v>0</v>
      </c>
      <c r="E18" s="1269">
        <v>1</v>
      </c>
      <c r="F18" s="1269">
        <v>0</v>
      </c>
      <c r="G18" s="1269">
        <v>0</v>
      </c>
      <c r="H18" s="1269">
        <v>0</v>
      </c>
      <c r="I18" s="1269">
        <v>0</v>
      </c>
      <c r="J18" s="1269">
        <v>0</v>
      </c>
      <c r="K18" s="1269">
        <v>0</v>
      </c>
      <c r="L18" s="1269">
        <v>0</v>
      </c>
      <c r="M18" s="1269">
        <v>0</v>
      </c>
      <c r="N18" s="1269">
        <v>0</v>
      </c>
      <c r="O18" s="1269">
        <v>0</v>
      </c>
      <c r="P18" s="1269">
        <v>0</v>
      </c>
      <c r="Q18" s="1269">
        <v>0</v>
      </c>
      <c r="R18" s="1269">
        <v>0</v>
      </c>
      <c r="S18" s="1269">
        <v>0</v>
      </c>
      <c r="T18" s="1267">
        <f t="shared" si="0"/>
        <v>1</v>
      </c>
      <c r="U18" s="1267">
        <f>T18+'10'!W18</f>
        <v>1</v>
      </c>
      <c r="V18" s="1713" t="s">
        <v>486</v>
      </c>
      <c r="W18" s="1713"/>
    </row>
    <row r="19" spans="1:23" ht="18" customHeight="1" x14ac:dyDescent="0.2">
      <c r="A19" s="1857" t="s">
        <v>697</v>
      </c>
      <c r="B19" s="1857"/>
      <c r="C19" s="1269">
        <v>0</v>
      </c>
      <c r="D19" s="1347">
        <v>0</v>
      </c>
      <c r="E19" s="1269">
        <v>2</v>
      </c>
      <c r="F19" s="1269">
        <v>0</v>
      </c>
      <c r="G19" s="1269">
        <v>0</v>
      </c>
      <c r="H19" s="1269">
        <v>0</v>
      </c>
      <c r="I19" s="1269">
        <v>0</v>
      </c>
      <c r="J19" s="1269">
        <v>9</v>
      </c>
      <c r="K19" s="1269">
        <v>0</v>
      </c>
      <c r="L19" s="1269">
        <v>0</v>
      </c>
      <c r="M19" s="1269">
        <v>0</v>
      </c>
      <c r="N19" s="1269">
        <v>0</v>
      </c>
      <c r="O19" s="1269">
        <v>0</v>
      </c>
      <c r="P19" s="1269">
        <v>0</v>
      </c>
      <c r="Q19" s="1269">
        <v>0</v>
      </c>
      <c r="R19" s="1269">
        <v>0</v>
      </c>
      <c r="S19" s="1269">
        <v>0</v>
      </c>
      <c r="T19" s="1269">
        <f t="shared" si="0"/>
        <v>11</v>
      </c>
      <c r="U19" s="1269">
        <f>T19+'10'!W19</f>
        <v>39</v>
      </c>
      <c r="V19" s="1713" t="s">
        <v>428</v>
      </c>
      <c r="W19" s="1713"/>
    </row>
    <row r="20" spans="1:23" ht="18" customHeight="1" x14ac:dyDescent="0.2">
      <c r="A20" s="1857" t="s">
        <v>698</v>
      </c>
      <c r="B20" s="1857"/>
      <c r="C20" s="1269">
        <v>0</v>
      </c>
      <c r="D20" s="1347">
        <v>0</v>
      </c>
      <c r="E20" s="1269">
        <v>0</v>
      </c>
      <c r="F20" s="1269">
        <v>0</v>
      </c>
      <c r="G20" s="1269">
        <v>0</v>
      </c>
      <c r="H20" s="1269">
        <v>0</v>
      </c>
      <c r="I20" s="1269">
        <v>0</v>
      </c>
      <c r="J20" s="1269">
        <v>0</v>
      </c>
      <c r="K20" s="1269">
        <v>0</v>
      </c>
      <c r="L20" s="1269">
        <v>0</v>
      </c>
      <c r="M20" s="1269">
        <v>0</v>
      </c>
      <c r="N20" s="1269">
        <v>0</v>
      </c>
      <c r="O20" s="1269">
        <v>0</v>
      </c>
      <c r="P20" s="1269">
        <v>50</v>
      </c>
      <c r="Q20" s="1269">
        <v>0</v>
      </c>
      <c r="R20" s="1269">
        <v>0</v>
      </c>
      <c r="S20" s="1269">
        <v>5</v>
      </c>
      <c r="T20" s="1267">
        <f t="shared" si="0"/>
        <v>55</v>
      </c>
      <c r="U20" s="1267">
        <f>T20+'10'!W20</f>
        <v>89</v>
      </c>
      <c r="V20" s="1713" t="s">
        <v>429</v>
      </c>
      <c r="W20" s="1713"/>
    </row>
    <row r="21" spans="1:23" ht="18" customHeight="1" x14ac:dyDescent="0.2">
      <c r="A21" s="1857" t="s">
        <v>701</v>
      </c>
      <c r="B21" s="1857"/>
      <c r="C21" s="1269">
        <v>0</v>
      </c>
      <c r="D21" s="1347">
        <v>0</v>
      </c>
      <c r="E21" s="1269">
        <v>0</v>
      </c>
      <c r="F21" s="1269">
        <v>0</v>
      </c>
      <c r="G21" s="1269">
        <v>0</v>
      </c>
      <c r="H21" s="1269">
        <v>1</v>
      </c>
      <c r="I21" s="1269">
        <v>0</v>
      </c>
      <c r="J21" s="1269">
        <v>68</v>
      </c>
      <c r="K21" s="1269">
        <v>0</v>
      </c>
      <c r="L21" s="1269">
        <v>0</v>
      </c>
      <c r="M21" s="1269">
        <v>0</v>
      </c>
      <c r="N21" s="1269">
        <v>0</v>
      </c>
      <c r="O21" s="1269">
        <v>0</v>
      </c>
      <c r="P21" s="1269">
        <v>0</v>
      </c>
      <c r="Q21" s="1269">
        <v>0</v>
      </c>
      <c r="R21" s="1269">
        <v>0</v>
      </c>
      <c r="S21" s="1269">
        <v>50</v>
      </c>
      <c r="T21" s="1269">
        <f t="shared" si="0"/>
        <v>119</v>
      </c>
      <c r="U21" s="1269">
        <f>T21+'10'!W21</f>
        <v>162</v>
      </c>
      <c r="V21" s="1713" t="s">
        <v>461</v>
      </c>
      <c r="W21" s="1713"/>
    </row>
    <row r="22" spans="1:23" ht="18" customHeight="1" x14ac:dyDescent="0.2">
      <c r="A22" s="1857" t="s">
        <v>699</v>
      </c>
      <c r="B22" s="1857"/>
      <c r="C22" s="1269">
        <v>6</v>
      </c>
      <c r="D22" s="1347">
        <v>0</v>
      </c>
      <c r="E22" s="1269">
        <v>120</v>
      </c>
      <c r="F22" s="1269">
        <v>0</v>
      </c>
      <c r="G22" s="1269">
        <v>12</v>
      </c>
      <c r="H22" s="1269">
        <v>2</v>
      </c>
      <c r="I22" s="1269">
        <v>0</v>
      </c>
      <c r="J22" s="1269">
        <v>4</v>
      </c>
      <c r="K22" s="1269">
        <v>0</v>
      </c>
      <c r="L22" s="1269">
        <v>0</v>
      </c>
      <c r="M22" s="1269">
        <v>0</v>
      </c>
      <c r="N22" s="1269">
        <v>0</v>
      </c>
      <c r="O22" s="1269">
        <v>0</v>
      </c>
      <c r="P22" s="1269">
        <v>0</v>
      </c>
      <c r="Q22" s="1269">
        <v>0</v>
      </c>
      <c r="R22" s="1269">
        <v>0</v>
      </c>
      <c r="S22" s="1269">
        <v>82</v>
      </c>
      <c r="T22" s="1267">
        <f t="shared" si="0"/>
        <v>226</v>
      </c>
      <c r="U22" s="1267">
        <f>T22+'10'!W22</f>
        <v>428</v>
      </c>
      <c r="V22" s="1713" t="s">
        <v>431</v>
      </c>
      <c r="W22" s="1713"/>
    </row>
    <row r="23" spans="1:23" ht="18" customHeight="1" x14ac:dyDescent="0.2">
      <c r="A23" s="1857" t="s">
        <v>43</v>
      </c>
      <c r="B23" s="1857"/>
      <c r="C23" s="1269">
        <v>0</v>
      </c>
      <c r="D23" s="1347">
        <v>0</v>
      </c>
      <c r="E23" s="1269">
        <v>0</v>
      </c>
      <c r="F23" s="1269">
        <v>0</v>
      </c>
      <c r="G23" s="1269">
        <v>0</v>
      </c>
      <c r="H23" s="1269">
        <v>0</v>
      </c>
      <c r="I23" s="1269">
        <v>0</v>
      </c>
      <c r="J23" s="1269">
        <v>0</v>
      </c>
      <c r="K23" s="1269">
        <v>0</v>
      </c>
      <c r="L23" s="1269">
        <v>0</v>
      </c>
      <c r="M23" s="1269">
        <v>0</v>
      </c>
      <c r="N23" s="1269">
        <v>0</v>
      </c>
      <c r="O23" s="1269">
        <v>0</v>
      </c>
      <c r="P23" s="1269">
        <v>0</v>
      </c>
      <c r="Q23" s="1269">
        <v>0</v>
      </c>
      <c r="R23" s="1269">
        <v>0</v>
      </c>
      <c r="S23" s="1269">
        <v>2</v>
      </c>
      <c r="T23" s="1269">
        <f t="shared" si="0"/>
        <v>2</v>
      </c>
      <c r="U23" s="1269">
        <f>T23+'10'!W23</f>
        <v>8</v>
      </c>
      <c r="V23" s="1713" t="s">
        <v>432</v>
      </c>
      <c r="W23" s="1713"/>
    </row>
    <row r="24" spans="1:23" ht="18" customHeight="1" x14ac:dyDescent="0.2">
      <c r="A24" s="1857" t="s">
        <v>702</v>
      </c>
      <c r="B24" s="1857"/>
      <c r="C24" s="1269">
        <v>1</v>
      </c>
      <c r="D24" s="1347">
        <v>0</v>
      </c>
      <c r="E24" s="1269">
        <v>12</v>
      </c>
      <c r="F24" s="1269">
        <v>0</v>
      </c>
      <c r="G24" s="1269">
        <v>15</v>
      </c>
      <c r="H24" s="1269">
        <v>0</v>
      </c>
      <c r="I24" s="1269">
        <v>0</v>
      </c>
      <c r="J24" s="1269">
        <v>0</v>
      </c>
      <c r="K24" s="1269">
        <v>0</v>
      </c>
      <c r="L24" s="1269">
        <v>0</v>
      </c>
      <c r="M24" s="1269">
        <v>0</v>
      </c>
      <c r="N24" s="1269">
        <v>0</v>
      </c>
      <c r="O24" s="1269">
        <v>0</v>
      </c>
      <c r="P24" s="1269">
        <v>0</v>
      </c>
      <c r="Q24" s="1269">
        <v>0</v>
      </c>
      <c r="R24" s="1269">
        <v>0</v>
      </c>
      <c r="S24" s="1269">
        <v>33</v>
      </c>
      <c r="T24" s="1267">
        <f t="shared" si="0"/>
        <v>61</v>
      </c>
      <c r="U24" s="1267">
        <f>T24+'10'!W24</f>
        <v>77</v>
      </c>
      <c r="V24" s="1713" t="s">
        <v>487</v>
      </c>
      <c r="W24" s="1713"/>
    </row>
    <row r="25" spans="1:23" ht="18" customHeight="1" x14ac:dyDescent="0.2">
      <c r="A25" s="1857" t="s">
        <v>715</v>
      </c>
      <c r="B25" s="1857"/>
      <c r="C25" s="1269">
        <v>1</v>
      </c>
      <c r="D25" s="1347">
        <v>0</v>
      </c>
      <c r="E25" s="1269">
        <v>0</v>
      </c>
      <c r="F25" s="1269">
        <v>1</v>
      </c>
      <c r="G25" s="1269">
        <v>26</v>
      </c>
      <c r="H25" s="1269">
        <v>0</v>
      </c>
      <c r="I25" s="1269">
        <v>0</v>
      </c>
      <c r="J25" s="1269">
        <v>1</v>
      </c>
      <c r="K25" s="1269">
        <v>0</v>
      </c>
      <c r="L25" s="1269">
        <v>0</v>
      </c>
      <c r="M25" s="1269">
        <v>0</v>
      </c>
      <c r="N25" s="1269">
        <v>0</v>
      </c>
      <c r="O25" s="1269">
        <v>0</v>
      </c>
      <c r="P25" s="1269">
        <v>0</v>
      </c>
      <c r="Q25" s="1269">
        <v>0</v>
      </c>
      <c r="R25" s="1269">
        <v>0</v>
      </c>
      <c r="S25" s="1269">
        <v>29</v>
      </c>
      <c r="T25" s="1269">
        <f t="shared" si="0"/>
        <v>58</v>
      </c>
      <c r="U25" s="1269">
        <f>T25+'10'!W25</f>
        <v>110</v>
      </c>
      <c r="V25" s="1713" t="s">
        <v>488</v>
      </c>
      <c r="W25" s="1713"/>
    </row>
    <row r="26" spans="1:23" ht="18" customHeight="1" x14ac:dyDescent="0.2">
      <c r="A26" s="1857" t="s">
        <v>663</v>
      </c>
      <c r="B26" s="1857"/>
      <c r="C26" s="1269">
        <v>0</v>
      </c>
      <c r="D26" s="1347">
        <v>0</v>
      </c>
      <c r="E26" s="1269">
        <v>12</v>
      </c>
      <c r="F26" s="1269">
        <v>0</v>
      </c>
      <c r="G26" s="1269">
        <v>6</v>
      </c>
      <c r="H26" s="1269">
        <v>0</v>
      </c>
      <c r="I26" s="1269">
        <v>0</v>
      </c>
      <c r="J26" s="1269">
        <v>0</v>
      </c>
      <c r="K26" s="1269">
        <v>0</v>
      </c>
      <c r="L26" s="1269">
        <v>0</v>
      </c>
      <c r="M26" s="1269">
        <v>0</v>
      </c>
      <c r="N26" s="1269">
        <v>0</v>
      </c>
      <c r="O26" s="1269">
        <v>0</v>
      </c>
      <c r="P26" s="1269">
        <v>0</v>
      </c>
      <c r="Q26" s="1269">
        <v>0</v>
      </c>
      <c r="R26" s="1269">
        <v>0</v>
      </c>
      <c r="S26" s="1269">
        <v>14</v>
      </c>
      <c r="T26" s="1267">
        <f t="shared" si="0"/>
        <v>32</v>
      </c>
      <c r="U26" s="1267">
        <f>T26+'10'!W26</f>
        <v>253</v>
      </c>
      <c r="V26" s="1713" t="s">
        <v>435</v>
      </c>
      <c r="W26" s="1713"/>
    </row>
    <row r="27" spans="1:23" ht="18" customHeight="1" x14ac:dyDescent="0.2">
      <c r="A27" s="1857" t="s">
        <v>700</v>
      </c>
      <c r="B27" s="1857"/>
      <c r="C27" s="1269">
        <v>0</v>
      </c>
      <c r="D27" s="1347">
        <v>0</v>
      </c>
      <c r="E27" s="1269">
        <v>1</v>
      </c>
      <c r="F27" s="1269">
        <v>1</v>
      </c>
      <c r="G27" s="1269">
        <v>5</v>
      </c>
      <c r="H27" s="1269">
        <v>0</v>
      </c>
      <c r="I27" s="1269">
        <v>0</v>
      </c>
      <c r="J27" s="1269">
        <v>0</v>
      </c>
      <c r="K27" s="1269">
        <v>0</v>
      </c>
      <c r="L27" s="1269">
        <v>0</v>
      </c>
      <c r="M27" s="1269">
        <v>0</v>
      </c>
      <c r="N27" s="1269">
        <v>0</v>
      </c>
      <c r="O27" s="1269">
        <v>0</v>
      </c>
      <c r="P27" s="1269">
        <v>1</v>
      </c>
      <c r="Q27" s="1269">
        <v>0</v>
      </c>
      <c r="R27" s="1269">
        <v>0</v>
      </c>
      <c r="S27" s="1269">
        <v>0</v>
      </c>
      <c r="T27" s="1269">
        <f t="shared" si="0"/>
        <v>8</v>
      </c>
      <c r="U27" s="1269">
        <f>T27+'10'!W27</f>
        <v>23</v>
      </c>
      <c r="V27" s="1713" t="s">
        <v>520</v>
      </c>
      <c r="W27" s="1713"/>
    </row>
    <row r="28" spans="1:23" ht="18" customHeight="1" x14ac:dyDescent="0.2">
      <c r="A28" s="1857" t="s">
        <v>712</v>
      </c>
      <c r="B28" s="1857"/>
      <c r="C28" s="1269">
        <v>0</v>
      </c>
      <c r="D28" s="1347">
        <v>0</v>
      </c>
      <c r="E28" s="1269">
        <v>1</v>
      </c>
      <c r="F28" s="1269">
        <v>0</v>
      </c>
      <c r="G28" s="1269">
        <v>0</v>
      </c>
      <c r="H28" s="1269">
        <v>0</v>
      </c>
      <c r="I28" s="1269">
        <v>0</v>
      </c>
      <c r="J28" s="1269">
        <v>0</v>
      </c>
      <c r="K28" s="1269">
        <v>0</v>
      </c>
      <c r="L28" s="1269">
        <v>0</v>
      </c>
      <c r="M28" s="1269">
        <v>0</v>
      </c>
      <c r="N28" s="1269">
        <v>2</v>
      </c>
      <c r="O28" s="1269">
        <v>0</v>
      </c>
      <c r="P28" s="1269">
        <v>2</v>
      </c>
      <c r="Q28" s="1269">
        <v>0</v>
      </c>
      <c r="R28" s="1269">
        <v>0</v>
      </c>
      <c r="S28" s="1269">
        <v>0</v>
      </c>
      <c r="T28" s="1267">
        <f t="shared" si="0"/>
        <v>5</v>
      </c>
      <c r="U28" s="1267">
        <f>T28+'10'!W28</f>
        <v>8</v>
      </c>
      <c r="V28" s="1713" t="s">
        <v>438</v>
      </c>
      <c r="W28" s="1713"/>
    </row>
    <row r="29" spans="1:23" ht="18" customHeight="1" thickBot="1" x14ac:dyDescent="0.25">
      <c r="A29" s="1857" t="s">
        <v>716</v>
      </c>
      <c r="B29" s="1857"/>
      <c r="C29" s="1269">
        <v>0</v>
      </c>
      <c r="D29" s="1347">
        <v>0</v>
      </c>
      <c r="E29" s="1269">
        <v>0</v>
      </c>
      <c r="F29" s="1269">
        <v>0</v>
      </c>
      <c r="G29" s="1269">
        <v>0</v>
      </c>
      <c r="H29" s="1269">
        <v>0</v>
      </c>
      <c r="I29" s="1269">
        <v>0</v>
      </c>
      <c r="J29" s="1269">
        <v>0</v>
      </c>
      <c r="K29" s="1269">
        <v>0</v>
      </c>
      <c r="L29" s="1269">
        <v>0</v>
      </c>
      <c r="M29" s="1269">
        <v>0</v>
      </c>
      <c r="N29" s="1269">
        <v>0</v>
      </c>
      <c r="O29" s="1269">
        <v>0</v>
      </c>
      <c r="P29" s="1269">
        <v>0</v>
      </c>
      <c r="Q29" s="1269">
        <v>0</v>
      </c>
      <c r="R29" s="1269">
        <v>0</v>
      </c>
      <c r="S29" s="1269">
        <v>0</v>
      </c>
      <c r="T29" s="1269">
        <f t="shared" si="0"/>
        <v>0</v>
      </c>
      <c r="U29" s="1269">
        <f>T29+'10'!W29</f>
        <v>2</v>
      </c>
      <c r="V29" s="1861" t="s">
        <v>489</v>
      </c>
      <c r="W29" s="1861"/>
    </row>
    <row r="30" spans="1:23" ht="18" customHeight="1" thickBot="1" x14ac:dyDescent="0.25">
      <c r="A30" s="791" t="s">
        <v>363</v>
      </c>
      <c r="B30" s="791"/>
      <c r="C30" s="1343">
        <f>SUM(C8:C29)</f>
        <v>10</v>
      </c>
      <c r="D30" s="1343">
        <f t="shared" ref="D30:S30" si="1">SUM(D8:D29)</f>
        <v>0</v>
      </c>
      <c r="E30" s="1343">
        <f t="shared" si="1"/>
        <v>189</v>
      </c>
      <c r="F30" s="1343">
        <f t="shared" si="1"/>
        <v>2</v>
      </c>
      <c r="G30" s="1343">
        <f t="shared" si="1"/>
        <v>208</v>
      </c>
      <c r="H30" s="1343">
        <f t="shared" si="1"/>
        <v>89</v>
      </c>
      <c r="I30" s="1343">
        <f t="shared" si="1"/>
        <v>0</v>
      </c>
      <c r="J30" s="1343">
        <f t="shared" si="1"/>
        <v>112</v>
      </c>
      <c r="K30" s="1343">
        <f t="shared" si="1"/>
        <v>3</v>
      </c>
      <c r="L30" s="1343">
        <f t="shared" si="1"/>
        <v>7</v>
      </c>
      <c r="M30" s="1343">
        <f t="shared" si="1"/>
        <v>9</v>
      </c>
      <c r="N30" s="1343">
        <f t="shared" si="1"/>
        <v>13</v>
      </c>
      <c r="O30" s="1343">
        <f t="shared" si="1"/>
        <v>25</v>
      </c>
      <c r="P30" s="1343">
        <f t="shared" si="1"/>
        <v>65</v>
      </c>
      <c r="Q30" s="1343">
        <f t="shared" si="1"/>
        <v>0</v>
      </c>
      <c r="R30" s="1343">
        <f t="shared" si="1"/>
        <v>1</v>
      </c>
      <c r="S30" s="1343">
        <f t="shared" si="1"/>
        <v>1531</v>
      </c>
      <c r="T30" s="1343">
        <f t="shared" si="0"/>
        <v>2264</v>
      </c>
      <c r="U30" s="1343">
        <f>T30+'10'!W30</f>
        <v>5766</v>
      </c>
      <c r="V30" s="611" t="s">
        <v>464</v>
      </c>
      <c r="W30" s="478" t="s">
        <v>464</v>
      </c>
    </row>
    <row r="31" spans="1:23" ht="18" customHeight="1" x14ac:dyDescent="0.2">
      <c r="A31" s="1857" t="s">
        <v>899</v>
      </c>
      <c r="B31" s="1857" t="s">
        <v>664</v>
      </c>
      <c r="C31" s="1269">
        <v>0</v>
      </c>
      <c r="D31" s="1347">
        <v>0</v>
      </c>
      <c r="E31" s="1269">
        <v>0</v>
      </c>
      <c r="F31" s="1269">
        <v>0</v>
      </c>
      <c r="G31" s="1269">
        <v>0</v>
      </c>
      <c r="H31" s="1269">
        <v>0</v>
      </c>
      <c r="I31" s="1269">
        <v>0</v>
      </c>
      <c r="J31" s="1269">
        <v>0</v>
      </c>
      <c r="K31" s="1269">
        <v>6</v>
      </c>
      <c r="L31" s="1269">
        <v>0</v>
      </c>
      <c r="M31" s="1269">
        <v>0</v>
      </c>
      <c r="N31" s="1269">
        <v>0</v>
      </c>
      <c r="O31" s="1269">
        <v>0</v>
      </c>
      <c r="P31" s="1269">
        <v>0</v>
      </c>
      <c r="Q31" s="1269">
        <v>0</v>
      </c>
      <c r="R31" s="1269">
        <v>0</v>
      </c>
      <c r="S31" s="1269">
        <v>0</v>
      </c>
      <c r="T31" s="1269">
        <f t="shared" si="0"/>
        <v>6</v>
      </c>
      <c r="U31" s="1269">
        <f>T31+'10'!W31</f>
        <v>6</v>
      </c>
      <c r="V31" s="1713" t="s">
        <v>442</v>
      </c>
      <c r="W31" s="1713"/>
    </row>
    <row r="32" spans="1:23" ht="18" customHeight="1" x14ac:dyDescent="0.2">
      <c r="A32" s="1857" t="s">
        <v>88</v>
      </c>
      <c r="B32" s="1857" t="s">
        <v>665</v>
      </c>
      <c r="C32" s="1269">
        <v>0</v>
      </c>
      <c r="D32" s="1347">
        <v>0</v>
      </c>
      <c r="E32" s="1269">
        <v>0</v>
      </c>
      <c r="F32" s="1269">
        <v>0</v>
      </c>
      <c r="G32" s="1269">
        <v>0</v>
      </c>
      <c r="H32" s="1269">
        <v>0</v>
      </c>
      <c r="I32" s="1269">
        <v>0</v>
      </c>
      <c r="J32" s="1269">
        <v>0</v>
      </c>
      <c r="K32" s="1269">
        <v>0</v>
      </c>
      <c r="L32" s="1269">
        <v>0</v>
      </c>
      <c r="M32" s="1269">
        <v>0</v>
      </c>
      <c r="N32" s="1269">
        <v>0</v>
      </c>
      <c r="O32" s="1269">
        <v>0</v>
      </c>
      <c r="P32" s="1269">
        <v>0</v>
      </c>
      <c r="Q32" s="1269">
        <v>0</v>
      </c>
      <c r="R32" s="1269">
        <v>0</v>
      </c>
      <c r="S32" s="1269">
        <v>0</v>
      </c>
      <c r="T32" s="1270">
        <f t="shared" si="0"/>
        <v>0</v>
      </c>
      <c r="U32" s="1270">
        <f>T32+'10'!W32</f>
        <v>8</v>
      </c>
      <c r="V32" s="1713" t="s">
        <v>501</v>
      </c>
      <c r="W32" s="1713"/>
    </row>
    <row r="33" spans="1:26" ht="18" customHeight="1" x14ac:dyDescent="0.2">
      <c r="A33" s="1857" t="s">
        <v>58</v>
      </c>
      <c r="B33" s="1857" t="s">
        <v>666</v>
      </c>
      <c r="C33" s="1269">
        <v>0</v>
      </c>
      <c r="D33" s="1347">
        <v>0</v>
      </c>
      <c r="E33" s="1269">
        <v>14</v>
      </c>
      <c r="F33" s="1269">
        <v>0</v>
      </c>
      <c r="G33" s="1269">
        <v>0</v>
      </c>
      <c r="H33" s="1269">
        <v>0</v>
      </c>
      <c r="I33" s="1269">
        <v>0</v>
      </c>
      <c r="J33" s="1269">
        <v>1</v>
      </c>
      <c r="K33" s="1269">
        <v>0</v>
      </c>
      <c r="L33" s="1269">
        <v>0</v>
      </c>
      <c r="M33" s="1269">
        <v>0</v>
      </c>
      <c r="N33" s="1269">
        <v>0</v>
      </c>
      <c r="O33" s="1269">
        <v>0</v>
      </c>
      <c r="P33" s="1269">
        <v>0</v>
      </c>
      <c r="Q33" s="1269">
        <v>0</v>
      </c>
      <c r="R33" s="1269">
        <v>0</v>
      </c>
      <c r="S33" s="1269">
        <v>5</v>
      </c>
      <c r="T33" s="1269">
        <f t="shared" si="0"/>
        <v>20</v>
      </c>
      <c r="U33" s="1269">
        <f>T33+'10'!W33</f>
        <v>85</v>
      </c>
      <c r="V33" s="1713" t="s">
        <v>443</v>
      </c>
      <c r="W33" s="1713"/>
    </row>
    <row r="34" spans="1:26" ht="18" customHeight="1" x14ac:dyDescent="0.25">
      <c r="A34" s="1864" t="s">
        <v>839</v>
      </c>
      <c r="B34" s="1864" t="s">
        <v>667</v>
      </c>
      <c r="C34" s="1270">
        <v>0</v>
      </c>
      <c r="D34" s="1270">
        <v>0</v>
      </c>
      <c r="E34" s="1270">
        <v>0</v>
      </c>
      <c r="F34" s="1270">
        <v>2</v>
      </c>
      <c r="G34" s="1270">
        <v>13</v>
      </c>
      <c r="H34" s="1270">
        <v>27</v>
      </c>
      <c r="I34" s="1270">
        <v>0</v>
      </c>
      <c r="J34" s="1270">
        <v>1</v>
      </c>
      <c r="K34" s="1270">
        <v>0</v>
      </c>
      <c r="L34" s="1270">
        <v>0</v>
      </c>
      <c r="M34" s="1270">
        <v>0</v>
      </c>
      <c r="N34" s="1270">
        <v>0</v>
      </c>
      <c r="O34" s="1270">
        <v>0</v>
      </c>
      <c r="P34" s="1270">
        <v>0</v>
      </c>
      <c r="Q34" s="1270">
        <v>0</v>
      </c>
      <c r="R34" s="1270">
        <v>2</v>
      </c>
      <c r="S34" s="1270">
        <v>175</v>
      </c>
      <c r="T34" s="1270">
        <f t="shared" si="0"/>
        <v>220</v>
      </c>
      <c r="U34" s="1270">
        <f>T34+'10'!W34</f>
        <v>1568</v>
      </c>
      <c r="V34" s="1859" t="s">
        <v>455</v>
      </c>
      <c r="W34" s="1859"/>
    </row>
    <row r="35" spans="1:26" ht="18" customHeight="1" x14ac:dyDescent="0.25">
      <c r="A35" s="1863" t="s">
        <v>900</v>
      </c>
      <c r="B35" s="1863" t="s">
        <v>668</v>
      </c>
      <c r="C35" s="1270">
        <v>0</v>
      </c>
      <c r="D35" s="1270">
        <v>0</v>
      </c>
      <c r="E35" s="1270">
        <v>0</v>
      </c>
      <c r="F35" s="1270">
        <v>0</v>
      </c>
      <c r="G35" s="1270">
        <v>1</v>
      </c>
      <c r="H35" s="1270">
        <v>1</v>
      </c>
      <c r="I35" s="1270">
        <v>0</v>
      </c>
      <c r="J35" s="1270">
        <v>0</v>
      </c>
      <c r="K35" s="1270">
        <v>0</v>
      </c>
      <c r="L35" s="1270">
        <v>0</v>
      </c>
      <c r="M35" s="1270">
        <v>0</v>
      </c>
      <c r="N35" s="1270">
        <v>0</v>
      </c>
      <c r="O35" s="1270">
        <v>0</v>
      </c>
      <c r="P35" s="1270">
        <v>0</v>
      </c>
      <c r="Q35" s="1270">
        <v>0</v>
      </c>
      <c r="R35" s="1270">
        <v>0</v>
      </c>
      <c r="S35" s="1270">
        <v>0</v>
      </c>
      <c r="T35" s="1269">
        <f t="shared" si="0"/>
        <v>2</v>
      </c>
      <c r="U35" s="1269">
        <f>T35+'10'!W35</f>
        <v>2</v>
      </c>
      <c r="V35" s="1860" t="s">
        <v>774</v>
      </c>
      <c r="W35" s="1860"/>
    </row>
    <row r="36" spans="1:26" ht="18" customHeight="1" thickBot="1" x14ac:dyDescent="0.25">
      <c r="A36" s="1028" t="s">
        <v>896</v>
      </c>
      <c r="B36" s="1028"/>
      <c r="C36" s="1267">
        <v>0</v>
      </c>
      <c r="D36" s="1267">
        <v>0</v>
      </c>
      <c r="E36" s="1267">
        <v>6</v>
      </c>
      <c r="F36" s="1267">
        <v>0</v>
      </c>
      <c r="G36" s="1267">
        <v>0</v>
      </c>
      <c r="H36" s="1267">
        <v>0</v>
      </c>
      <c r="I36" s="1267">
        <v>0</v>
      </c>
      <c r="J36" s="1267">
        <v>0</v>
      </c>
      <c r="K36" s="1267">
        <v>0</v>
      </c>
      <c r="L36" s="1267">
        <v>0</v>
      </c>
      <c r="M36" s="1267">
        <v>0</v>
      </c>
      <c r="N36" s="1267">
        <v>0</v>
      </c>
      <c r="O36" s="1267">
        <v>0</v>
      </c>
      <c r="P36" s="1267">
        <v>0</v>
      </c>
      <c r="Q36" s="1267">
        <v>23</v>
      </c>
      <c r="R36" s="1267">
        <v>7</v>
      </c>
      <c r="S36" s="1267">
        <v>0</v>
      </c>
      <c r="T36" s="1270">
        <f t="shared" si="0"/>
        <v>36</v>
      </c>
      <c r="U36" s="1270">
        <f>T36+'10'!W36</f>
        <v>42</v>
      </c>
      <c r="V36" s="1858" t="s">
        <v>897</v>
      </c>
      <c r="W36" s="1858"/>
    </row>
    <row r="37" spans="1:26" ht="18" customHeight="1" thickBot="1" x14ac:dyDescent="0.25">
      <c r="A37" s="1585" t="s">
        <v>757</v>
      </c>
      <c r="B37" s="1585"/>
      <c r="C37" s="1343">
        <f>SUM(C31:C36)</f>
        <v>0</v>
      </c>
      <c r="D37" s="1343">
        <f t="shared" ref="D37:S37" si="2">SUM(D31:D36)</f>
        <v>0</v>
      </c>
      <c r="E37" s="1343">
        <f t="shared" si="2"/>
        <v>20</v>
      </c>
      <c r="F37" s="1343">
        <f t="shared" si="2"/>
        <v>2</v>
      </c>
      <c r="G37" s="1343">
        <f t="shared" si="2"/>
        <v>14</v>
      </c>
      <c r="H37" s="1343">
        <f t="shared" si="2"/>
        <v>28</v>
      </c>
      <c r="I37" s="1343">
        <f t="shared" si="2"/>
        <v>0</v>
      </c>
      <c r="J37" s="1343">
        <f t="shared" si="2"/>
        <v>2</v>
      </c>
      <c r="K37" s="1343">
        <f t="shared" si="2"/>
        <v>6</v>
      </c>
      <c r="L37" s="1343">
        <f t="shared" si="2"/>
        <v>0</v>
      </c>
      <c r="M37" s="1343">
        <f t="shared" si="2"/>
        <v>0</v>
      </c>
      <c r="N37" s="1343">
        <f t="shared" si="2"/>
        <v>0</v>
      </c>
      <c r="O37" s="1343">
        <f t="shared" si="2"/>
        <v>0</v>
      </c>
      <c r="P37" s="1343">
        <f t="shared" si="2"/>
        <v>0</v>
      </c>
      <c r="Q37" s="1343">
        <f t="shared" si="2"/>
        <v>23</v>
      </c>
      <c r="R37" s="1343">
        <f t="shared" si="2"/>
        <v>9</v>
      </c>
      <c r="S37" s="1343">
        <f t="shared" si="2"/>
        <v>180</v>
      </c>
      <c r="T37" s="1343">
        <f t="shared" si="0"/>
        <v>284</v>
      </c>
      <c r="U37" s="1343">
        <f>T37+'10'!W37</f>
        <v>1711</v>
      </c>
      <c r="V37" s="1784" t="s">
        <v>775</v>
      </c>
      <c r="W37" s="1784"/>
    </row>
    <row r="38" spans="1:26" ht="18" customHeight="1" thickBot="1" x14ac:dyDescent="0.25">
      <c r="A38" s="1565" t="s">
        <v>743</v>
      </c>
      <c r="B38" s="1565"/>
      <c r="C38" s="1365"/>
      <c r="D38" s="1365"/>
      <c r="E38" s="1365"/>
      <c r="F38" s="1365"/>
      <c r="G38" s="1365"/>
      <c r="H38" s="1365"/>
      <c r="I38" s="1365"/>
      <c r="J38" s="1365"/>
      <c r="K38" s="1365"/>
      <c r="L38" s="1365"/>
      <c r="M38" s="1365"/>
      <c r="N38" s="1365"/>
      <c r="O38" s="1365"/>
      <c r="P38" s="1365"/>
      <c r="Q38" s="1365"/>
      <c r="R38" s="1365"/>
      <c r="S38" s="1365"/>
      <c r="T38" s="1365"/>
      <c r="U38" s="1267"/>
      <c r="V38" s="1691" t="s">
        <v>765</v>
      </c>
      <c r="W38" s="1691"/>
    </row>
    <row r="39" spans="1:26" ht="18" customHeight="1" x14ac:dyDescent="0.2">
      <c r="A39" s="1704" t="s">
        <v>709</v>
      </c>
      <c r="B39" s="1704"/>
      <c r="C39" s="1342">
        <v>0</v>
      </c>
      <c r="D39" s="1342">
        <v>0</v>
      </c>
      <c r="E39" s="1342">
        <v>0</v>
      </c>
      <c r="F39" s="1342">
        <v>0</v>
      </c>
      <c r="G39" s="1342">
        <v>0</v>
      </c>
      <c r="H39" s="1342">
        <v>0</v>
      </c>
      <c r="I39" s="1342">
        <v>0</v>
      </c>
      <c r="J39" s="1342">
        <v>1</v>
      </c>
      <c r="K39" s="1342">
        <v>0</v>
      </c>
      <c r="L39" s="1342">
        <v>0</v>
      </c>
      <c r="M39" s="1342">
        <v>0</v>
      </c>
      <c r="N39" s="1342">
        <v>0</v>
      </c>
      <c r="O39" s="1342">
        <v>0</v>
      </c>
      <c r="P39" s="1342">
        <v>0</v>
      </c>
      <c r="Q39" s="1342">
        <v>0</v>
      </c>
      <c r="R39" s="1342">
        <v>0</v>
      </c>
      <c r="S39" s="1342">
        <v>974</v>
      </c>
      <c r="T39" s="1342">
        <f>SUM(C39:S39)</f>
        <v>975</v>
      </c>
      <c r="U39" s="1325">
        <f>T39+'10'!W39</f>
        <v>981</v>
      </c>
      <c r="V39" s="1604" t="s">
        <v>424</v>
      </c>
      <c r="W39" s="1604"/>
    </row>
    <row r="40" spans="1:26" ht="18" customHeight="1" x14ac:dyDescent="0.2">
      <c r="A40" s="1857" t="s">
        <v>696</v>
      </c>
      <c r="B40" s="1857"/>
      <c r="C40" s="1266">
        <v>1</v>
      </c>
      <c r="D40" s="1266">
        <v>0</v>
      </c>
      <c r="E40" s="1266">
        <v>2</v>
      </c>
      <c r="F40" s="1266">
        <v>0</v>
      </c>
      <c r="G40" s="1266">
        <v>0</v>
      </c>
      <c r="H40" s="1266">
        <v>0</v>
      </c>
      <c r="I40" s="1266">
        <v>0</v>
      </c>
      <c r="J40" s="1266">
        <v>0</v>
      </c>
      <c r="K40" s="1266">
        <v>0</v>
      </c>
      <c r="L40" s="1266">
        <v>0</v>
      </c>
      <c r="M40" s="1266">
        <v>0</v>
      </c>
      <c r="N40" s="1266">
        <v>0</v>
      </c>
      <c r="O40" s="1266">
        <v>0</v>
      </c>
      <c r="P40" s="1266">
        <v>0</v>
      </c>
      <c r="Q40" s="1266">
        <v>0</v>
      </c>
      <c r="R40" s="1266">
        <v>0</v>
      </c>
      <c r="S40" s="1266">
        <v>44</v>
      </c>
      <c r="T40" s="1266">
        <f t="shared" ref="T40:T46" si="3">SUM(C40:S40)</f>
        <v>47</v>
      </c>
      <c r="U40" s="1266">
        <f>T40+'10'!W40</f>
        <v>122</v>
      </c>
      <c r="V40" s="1713" t="s">
        <v>426</v>
      </c>
      <c r="W40" s="1713"/>
    </row>
    <row r="41" spans="1:26" ht="18" customHeight="1" x14ac:dyDescent="0.2">
      <c r="A41" s="1857" t="s">
        <v>697</v>
      </c>
      <c r="B41" s="1857"/>
      <c r="C41" s="1266">
        <v>0</v>
      </c>
      <c r="D41" s="1266">
        <v>0</v>
      </c>
      <c r="E41" s="1266">
        <v>22</v>
      </c>
      <c r="F41" s="1266">
        <v>0</v>
      </c>
      <c r="G41" s="1266">
        <v>0</v>
      </c>
      <c r="H41" s="1266">
        <v>0</v>
      </c>
      <c r="I41" s="1266">
        <v>0</v>
      </c>
      <c r="J41" s="1266">
        <v>19</v>
      </c>
      <c r="K41" s="1266">
        <v>0</v>
      </c>
      <c r="L41" s="1266">
        <v>0</v>
      </c>
      <c r="M41" s="1266">
        <v>0</v>
      </c>
      <c r="N41" s="1266">
        <v>0</v>
      </c>
      <c r="O41" s="1266">
        <v>0</v>
      </c>
      <c r="P41" s="1266">
        <v>0</v>
      </c>
      <c r="Q41" s="1266">
        <v>0</v>
      </c>
      <c r="R41" s="1266">
        <v>0</v>
      </c>
      <c r="S41" s="1266">
        <v>127</v>
      </c>
      <c r="T41" s="1342">
        <f t="shared" si="3"/>
        <v>168</v>
      </c>
      <c r="U41" s="1342">
        <f>T41+'10'!W41</f>
        <v>232</v>
      </c>
      <c r="V41" s="1713" t="s">
        <v>428</v>
      </c>
      <c r="W41" s="1713"/>
    </row>
    <row r="42" spans="1:26" ht="18" customHeight="1" x14ac:dyDescent="0.2">
      <c r="A42" s="1857" t="s">
        <v>717</v>
      </c>
      <c r="B42" s="1857"/>
      <c r="C42" s="1266">
        <v>0</v>
      </c>
      <c r="D42" s="1266">
        <v>0</v>
      </c>
      <c r="E42" s="1266">
        <v>1</v>
      </c>
      <c r="F42" s="1266">
        <v>0</v>
      </c>
      <c r="G42" s="1266">
        <v>1</v>
      </c>
      <c r="H42" s="1266">
        <v>1</v>
      </c>
      <c r="I42" s="1266">
        <v>5</v>
      </c>
      <c r="J42" s="1266">
        <v>29</v>
      </c>
      <c r="K42" s="1266">
        <v>0</v>
      </c>
      <c r="L42" s="1266">
        <v>0</v>
      </c>
      <c r="M42" s="1266">
        <v>0</v>
      </c>
      <c r="N42" s="1266">
        <v>0</v>
      </c>
      <c r="O42" s="1266">
        <v>0</v>
      </c>
      <c r="P42" s="1266">
        <v>0</v>
      </c>
      <c r="Q42" s="1266">
        <v>0</v>
      </c>
      <c r="R42" s="1266">
        <v>0</v>
      </c>
      <c r="S42" s="1266">
        <v>12</v>
      </c>
      <c r="T42" s="1266">
        <f t="shared" si="3"/>
        <v>49</v>
      </c>
      <c r="U42" s="1266">
        <f>T42+'10'!W42</f>
        <v>219</v>
      </c>
      <c r="V42" s="1713" t="s">
        <v>461</v>
      </c>
      <c r="W42" s="1713"/>
      <c r="Y42" s="1861"/>
      <c r="Z42" s="1861"/>
    </row>
    <row r="43" spans="1:26" ht="18" customHeight="1" x14ac:dyDescent="0.2">
      <c r="A43" s="1862" t="s">
        <v>699</v>
      </c>
      <c r="B43" s="1862"/>
      <c r="C43" s="1267">
        <v>12</v>
      </c>
      <c r="D43" s="1366">
        <v>0</v>
      </c>
      <c r="E43" s="1366">
        <v>1140</v>
      </c>
      <c r="F43" s="1366">
        <v>0</v>
      </c>
      <c r="G43" s="1366">
        <v>2</v>
      </c>
      <c r="H43" s="1366">
        <v>3</v>
      </c>
      <c r="I43" s="1366">
        <v>3</v>
      </c>
      <c r="J43" s="1366">
        <v>54</v>
      </c>
      <c r="K43" s="1366">
        <v>2</v>
      </c>
      <c r="L43" s="1366">
        <v>0</v>
      </c>
      <c r="M43" s="1366">
        <v>0</v>
      </c>
      <c r="N43" s="1366">
        <v>2</v>
      </c>
      <c r="O43" s="1366">
        <v>0</v>
      </c>
      <c r="P43" s="1366">
        <v>0</v>
      </c>
      <c r="Q43" s="1366">
        <v>0</v>
      </c>
      <c r="R43" s="1366">
        <v>0</v>
      </c>
      <c r="S43" s="1366">
        <v>108</v>
      </c>
      <c r="T43" s="1342">
        <f t="shared" si="3"/>
        <v>1326</v>
      </c>
      <c r="U43" s="1342">
        <f>T43+'10'!W43</f>
        <v>1853</v>
      </c>
      <c r="V43" s="1713" t="s">
        <v>431</v>
      </c>
      <c r="W43" s="1713"/>
    </row>
    <row r="44" spans="1:26" ht="18" customHeight="1" x14ac:dyDescent="0.2">
      <c r="A44" s="1770" t="s">
        <v>702</v>
      </c>
      <c r="B44" s="1770"/>
      <c r="C44" s="1347">
        <v>11</v>
      </c>
      <c r="D44" s="1347">
        <v>1</v>
      </c>
      <c r="E44" s="1347">
        <v>58</v>
      </c>
      <c r="F44" s="1347">
        <v>0</v>
      </c>
      <c r="G44" s="1347">
        <v>53</v>
      </c>
      <c r="H44" s="1347">
        <v>1</v>
      </c>
      <c r="I44" s="1347">
        <v>2</v>
      </c>
      <c r="J44" s="1347">
        <v>7</v>
      </c>
      <c r="K44" s="1347">
        <v>2</v>
      </c>
      <c r="L44" s="1347">
        <v>0</v>
      </c>
      <c r="M44" s="1347">
        <v>0</v>
      </c>
      <c r="N44" s="1347">
        <v>1</v>
      </c>
      <c r="O44" s="1347">
        <v>0</v>
      </c>
      <c r="P44" s="1347">
        <v>0</v>
      </c>
      <c r="Q44" s="1347">
        <v>0</v>
      </c>
      <c r="R44" s="1347">
        <v>0</v>
      </c>
      <c r="S44" s="1347">
        <v>77</v>
      </c>
      <c r="T44" s="1266">
        <f>SUM(C44:S44)</f>
        <v>213</v>
      </c>
      <c r="U44" s="1266">
        <f>T44+'10'!W44</f>
        <v>509</v>
      </c>
      <c r="V44" s="1713" t="s">
        <v>487</v>
      </c>
      <c r="W44" s="1713"/>
    </row>
    <row r="45" spans="1:26" ht="18" customHeight="1" x14ac:dyDescent="0.2">
      <c r="A45" s="1857" t="s">
        <v>663</v>
      </c>
      <c r="B45" s="1857"/>
      <c r="C45" s="1266">
        <v>0</v>
      </c>
      <c r="D45" s="1266">
        <v>0</v>
      </c>
      <c r="E45" s="1266">
        <v>15</v>
      </c>
      <c r="F45" s="1266">
        <v>0</v>
      </c>
      <c r="G45" s="1266">
        <v>32</v>
      </c>
      <c r="H45" s="1266">
        <v>4</v>
      </c>
      <c r="I45" s="1266">
        <v>0</v>
      </c>
      <c r="J45" s="1266">
        <v>12</v>
      </c>
      <c r="K45" s="1266">
        <v>1</v>
      </c>
      <c r="L45" s="1266">
        <v>0</v>
      </c>
      <c r="M45" s="1266">
        <v>0</v>
      </c>
      <c r="N45" s="1266">
        <v>0</v>
      </c>
      <c r="O45" s="1266">
        <v>0</v>
      </c>
      <c r="P45" s="1266">
        <v>0</v>
      </c>
      <c r="Q45" s="1266">
        <v>0</v>
      </c>
      <c r="R45" s="1266">
        <v>0</v>
      </c>
      <c r="S45" s="1266">
        <v>33</v>
      </c>
      <c r="T45" s="1342">
        <f t="shared" si="3"/>
        <v>97</v>
      </c>
      <c r="U45" s="1342">
        <f>T45+'10'!W45</f>
        <v>819</v>
      </c>
      <c r="V45" s="1713" t="s">
        <v>435</v>
      </c>
      <c r="W45" s="1713"/>
    </row>
    <row r="46" spans="1:26" ht="18" customHeight="1" thickBot="1" x14ac:dyDescent="0.25">
      <c r="A46" s="1857" t="s">
        <v>706</v>
      </c>
      <c r="B46" s="1857"/>
      <c r="C46" s="1266">
        <v>0</v>
      </c>
      <c r="D46" s="1266">
        <v>0</v>
      </c>
      <c r="E46" s="1266">
        <v>0</v>
      </c>
      <c r="F46" s="1266">
        <v>0</v>
      </c>
      <c r="G46" s="1266">
        <v>0</v>
      </c>
      <c r="H46" s="1266">
        <v>0</v>
      </c>
      <c r="I46" s="1266">
        <v>0</v>
      </c>
      <c r="J46" s="1266">
        <v>0</v>
      </c>
      <c r="K46" s="1266">
        <v>0</v>
      </c>
      <c r="L46" s="1266">
        <v>0</v>
      </c>
      <c r="M46" s="1266">
        <v>0</v>
      </c>
      <c r="N46" s="1266">
        <v>0</v>
      </c>
      <c r="O46" s="1266">
        <v>0</v>
      </c>
      <c r="P46" s="1266">
        <v>0</v>
      </c>
      <c r="Q46" s="1266">
        <v>0</v>
      </c>
      <c r="R46" s="1266">
        <v>0</v>
      </c>
      <c r="S46" s="1266">
        <v>0</v>
      </c>
      <c r="T46" s="1266">
        <f t="shared" si="3"/>
        <v>0</v>
      </c>
      <c r="U46" s="1266">
        <f>T46+'10'!W46</f>
        <v>10</v>
      </c>
      <c r="V46" s="1709" t="s">
        <v>561</v>
      </c>
      <c r="W46" s="1709"/>
    </row>
    <row r="47" spans="1:26" ht="18" customHeight="1" thickBot="1" x14ac:dyDescent="0.25">
      <c r="A47" s="1565" t="s">
        <v>673</v>
      </c>
      <c r="B47" s="1565"/>
      <c r="C47" s="1365"/>
      <c r="D47" s="1365"/>
      <c r="E47" s="1365"/>
      <c r="F47" s="1365"/>
      <c r="G47" s="1365"/>
      <c r="H47" s="1365"/>
      <c r="I47" s="1365"/>
      <c r="J47" s="1365"/>
      <c r="K47" s="1365"/>
      <c r="L47" s="1365"/>
      <c r="M47" s="1365"/>
      <c r="N47" s="1365"/>
      <c r="O47" s="1365"/>
      <c r="P47" s="1365"/>
      <c r="Q47" s="1365"/>
      <c r="R47" s="1365"/>
      <c r="S47" s="1365"/>
      <c r="T47" s="1365"/>
      <c r="U47" s="1365"/>
      <c r="V47" s="1691" t="s">
        <v>771</v>
      </c>
      <c r="W47" s="1691"/>
    </row>
    <row r="48" spans="1:26" ht="18" customHeight="1" thickBot="1" x14ac:dyDescent="0.25">
      <c r="A48" s="1608" t="s">
        <v>27</v>
      </c>
      <c r="B48" s="1608"/>
      <c r="C48" s="1267">
        <v>0</v>
      </c>
      <c r="D48" s="1267">
        <v>0</v>
      </c>
      <c r="E48" s="1267">
        <v>0</v>
      </c>
      <c r="F48" s="1267">
        <v>0</v>
      </c>
      <c r="G48" s="1267">
        <v>1</v>
      </c>
      <c r="H48" s="1267">
        <v>0</v>
      </c>
      <c r="I48" s="1267">
        <v>0</v>
      </c>
      <c r="J48" s="1267">
        <v>0</v>
      </c>
      <c r="K48" s="1267">
        <v>0</v>
      </c>
      <c r="L48" s="1267">
        <v>0</v>
      </c>
      <c r="M48" s="1267">
        <v>0</v>
      </c>
      <c r="N48" s="1267">
        <v>0</v>
      </c>
      <c r="O48" s="1267">
        <v>0</v>
      </c>
      <c r="P48" s="1267">
        <v>0</v>
      </c>
      <c r="Q48" s="1267">
        <v>0</v>
      </c>
      <c r="R48" s="1267">
        <v>0</v>
      </c>
      <c r="S48" s="1267">
        <v>0</v>
      </c>
      <c r="T48" s="1267">
        <f>SUM(C48:S48)</f>
        <v>1</v>
      </c>
      <c r="U48" s="1266">
        <f>T48+'10'!W48</f>
        <v>2</v>
      </c>
      <c r="V48" s="1710" t="s">
        <v>488</v>
      </c>
      <c r="W48" s="1710"/>
    </row>
    <row r="49" spans="1:23" ht="18" customHeight="1" thickBot="1" x14ac:dyDescent="0.25">
      <c r="A49" s="1768" t="s">
        <v>362</v>
      </c>
      <c r="B49" s="1768"/>
      <c r="C49" s="1367">
        <f>SUM(C39:C48)</f>
        <v>24</v>
      </c>
      <c r="D49" s="1367">
        <f t="shared" ref="D49:U49" si="4">SUM(D39:D48)</f>
        <v>1</v>
      </c>
      <c r="E49" s="1367">
        <f t="shared" si="4"/>
        <v>1238</v>
      </c>
      <c r="F49" s="1367">
        <f t="shared" si="4"/>
        <v>0</v>
      </c>
      <c r="G49" s="1367">
        <f t="shared" si="4"/>
        <v>89</v>
      </c>
      <c r="H49" s="1367">
        <f t="shared" si="4"/>
        <v>9</v>
      </c>
      <c r="I49" s="1367">
        <f t="shared" si="4"/>
        <v>10</v>
      </c>
      <c r="J49" s="1367">
        <f t="shared" si="4"/>
        <v>122</v>
      </c>
      <c r="K49" s="1367">
        <f t="shared" si="4"/>
        <v>5</v>
      </c>
      <c r="L49" s="1367">
        <f t="shared" si="4"/>
        <v>0</v>
      </c>
      <c r="M49" s="1367">
        <f t="shared" si="4"/>
        <v>0</v>
      </c>
      <c r="N49" s="1367">
        <f t="shared" si="4"/>
        <v>3</v>
      </c>
      <c r="O49" s="1367">
        <f t="shared" si="4"/>
        <v>0</v>
      </c>
      <c r="P49" s="1367">
        <f t="shared" si="4"/>
        <v>0</v>
      </c>
      <c r="Q49" s="1367">
        <f t="shared" si="4"/>
        <v>0</v>
      </c>
      <c r="R49" s="1367">
        <f t="shared" si="4"/>
        <v>0</v>
      </c>
      <c r="S49" s="1367">
        <f t="shared" si="4"/>
        <v>1375</v>
      </c>
      <c r="T49" s="1367">
        <f t="shared" si="4"/>
        <v>2876</v>
      </c>
      <c r="U49" s="1367">
        <f t="shared" si="4"/>
        <v>4747</v>
      </c>
      <c r="V49" s="1783" t="s">
        <v>564</v>
      </c>
      <c r="W49" s="1783"/>
    </row>
    <row r="50" spans="1:23" ht="18" customHeight="1" thickBot="1" x14ac:dyDescent="0.25">
      <c r="A50" s="1781" t="s">
        <v>616</v>
      </c>
      <c r="B50" s="1781"/>
      <c r="C50" s="1368">
        <f>C49+C37+C30</f>
        <v>34</v>
      </c>
      <c r="D50" s="1368">
        <f t="shared" ref="D50:U50" si="5">D49+D37+D30</f>
        <v>1</v>
      </c>
      <c r="E50" s="1368">
        <f t="shared" si="5"/>
        <v>1447</v>
      </c>
      <c r="F50" s="1368">
        <f t="shared" si="5"/>
        <v>4</v>
      </c>
      <c r="G50" s="1368">
        <f t="shared" si="5"/>
        <v>311</v>
      </c>
      <c r="H50" s="1368">
        <f t="shared" si="5"/>
        <v>126</v>
      </c>
      <c r="I50" s="1368">
        <f t="shared" si="5"/>
        <v>10</v>
      </c>
      <c r="J50" s="1368">
        <f t="shared" si="5"/>
        <v>236</v>
      </c>
      <c r="K50" s="1368">
        <f t="shared" si="5"/>
        <v>14</v>
      </c>
      <c r="L50" s="1368">
        <f t="shared" si="5"/>
        <v>7</v>
      </c>
      <c r="M50" s="1368">
        <f t="shared" si="5"/>
        <v>9</v>
      </c>
      <c r="N50" s="1368">
        <f t="shared" si="5"/>
        <v>16</v>
      </c>
      <c r="O50" s="1368">
        <f t="shared" si="5"/>
        <v>25</v>
      </c>
      <c r="P50" s="1368">
        <f t="shared" si="5"/>
        <v>65</v>
      </c>
      <c r="Q50" s="1368">
        <f t="shared" si="5"/>
        <v>23</v>
      </c>
      <c r="R50" s="1368">
        <f t="shared" si="5"/>
        <v>10</v>
      </c>
      <c r="S50" s="1368">
        <f t="shared" si="5"/>
        <v>3086</v>
      </c>
      <c r="T50" s="1368">
        <f t="shared" si="5"/>
        <v>5424</v>
      </c>
      <c r="U50" s="1368">
        <f t="shared" si="5"/>
        <v>12224</v>
      </c>
      <c r="V50" s="1783" t="s">
        <v>772</v>
      </c>
      <c r="W50" s="1783"/>
    </row>
    <row r="51" spans="1:23" ht="45" customHeight="1" x14ac:dyDescent="0.2">
      <c r="A51" s="844"/>
    </row>
    <row r="52" spans="1:23" ht="53.25" customHeight="1" x14ac:dyDescent="0.2"/>
    <row r="53" spans="1:23" ht="35.25" customHeight="1" x14ac:dyDescent="0.2"/>
    <row r="62" spans="1:23" x14ac:dyDescent="0.2">
      <c r="A62" s="844"/>
    </row>
    <row r="82" spans="1:1" x14ac:dyDescent="0.2">
      <c r="A82" s="844"/>
    </row>
    <row r="85" spans="1:1" ht="27.75" customHeight="1" x14ac:dyDescent="0.2"/>
  </sheetData>
  <mergeCells count="110">
    <mergeCell ref="I4:I5"/>
    <mergeCell ref="Y10:Z10"/>
    <mergeCell ref="Y42:Z42"/>
    <mergeCell ref="V47:W47"/>
    <mergeCell ref="V24:W24"/>
    <mergeCell ref="V23:W23"/>
    <mergeCell ref="V11:W11"/>
    <mergeCell ref="V12:W12"/>
    <mergeCell ref="V38:W38"/>
    <mergeCell ref="V46:W46"/>
    <mergeCell ref="V14:W14"/>
    <mergeCell ref="V17:W17"/>
    <mergeCell ref="V18:W18"/>
    <mergeCell ref="V39:W39"/>
    <mergeCell ref="V40:W40"/>
    <mergeCell ref="V41:W41"/>
    <mergeCell ref="V42:W42"/>
    <mergeCell ref="V43:W43"/>
    <mergeCell ref="V44:W44"/>
    <mergeCell ref="V45:W45"/>
    <mergeCell ref="V20:W20"/>
    <mergeCell ref="V21:W21"/>
    <mergeCell ref="V13:W13"/>
    <mergeCell ref="U7:W7"/>
    <mergeCell ref="A17:B17"/>
    <mergeCell ref="O4:O5"/>
    <mergeCell ref="V27:W27"/>
    <mergeCell ref="A1:B1"/>
    <mergeCell ref="V1:W1"/>
    <mergeCell ref="V8:W8"/>
    <mergeCell ref="V9:W9"/>
    <mergeCell ref="T4:T5"/>
    <mergeCell ref="A8:B8"/>
    <mergeCell ref="U4:U5"/>
    <mergeCell ref="K4:K5"/>
    <mergeCell ref="L4:L5"/>
    <mergeCell ref="M4:M5"/>
    <mergeCell ref="N4:N5"/>
    <mergeCell ref="F4:F5"/>
    <mergeCell ref="G4:G5"/>
    <mergeCell ref="R4:R5"/>
    <mergeCell ref="C4:C5"/>
    <mergeCell ref="A2:W2"/>
    <mergeCell ref="P4:P5"/>
    <mergeCell ref="A3:W3"/>
    <mergeCell ref="V4:W6"/>
    <mergeCell ref="V26:W26"/>
    <mergeCell ref="H4:H5"/>
    <mergeCell ref="A9:B9"/>
    <mergeCell ref="A35:B35"/>
    <mergeCell ref="A33:B33"/>
    <mergeCell ref="A34:B34"/>
    <mergeCell ref="A10:B10"/>
    <mergeCell ref="Q4:Q5"/>
    <mergeCell ref="V19:W19"/>
    <mergeCell ref="V31:W31"/>
    <mergeCell ref="V32:W32"/>
    <mergeCell ref="V33:W33"/>
    <mergeCell ref="A31:B31"/>
    <mergeCell ref="A11:B11"/>
    <mergeCell ref="A12:B12"/>
    <mergeCell ref="A13:B13"/>
    <mergeCell ref="A14:B14"/>
    <mergeCell ref="A15:B15"/>
    <mergeCell ref="V10:W10"/>
    <mergeCell ref="A4:B6"/>
    <mergeCell ref="S4:S5"/>
    <mergeCell ref="A16:B16"/>
    <mergeCell ref="J4:J5"/>
    <mergeCell ref="E4:E5"/>
    <mergeCell ref="A7:D7"/>
    <mergeCell ref="V16:W16"/>
    <mergeCell ref="A49:B49"/>
    <mergeCell ref="A37:B37"/>
    <mergeCell ref="A50:B50"/>
    <mergeCell ref="A39:B39"/>
    <mergeCell ref="A40:B40"/>
    <mergeCell ref="A41:B41"/>
    <mergeCell ref="A42:B42"/>
    <mergeCell ref="A43:B43"/>
    <mergeCell ref="A44:B44"/>
    <mergeCell ref="A45:B45"/>
    <mergeCell ref="A47:B47"/>
    <mergeCell ref="A48:B48"/>
    <mergeCell ref="A38:B38"/>
    <mergeCell ref="A46:B46"/>
    <mergeCell ref="V25:W25"/>
    <mergeCell ref="A20:B20"/>
    <mergeCell ref="A25:B25"/>
    <mergeCell ref="V36:W36"/>
    <mergeCell ref="V50:W50"/>
    <mergeCell ref="V34:W34"/>
    <mergeCell ref="V35:W35"/>
    <mergeCell ref="A18:B18"/>
    <mergeCell ref="A19:B19"/>
    <mergeCell ref="A21:B21"/>
    <mergeCell ref="A22:B22"/>
    <mergeCell ref="A23:B23"/>
    <mergeCell ref="V37:W37"/>
    <mergeCell ref="V49:W49"/>
    <mergeCell ref="V48:W48"/>
    <mergeCell ref="A29:B29"/>
    <mergeCell ref="V22:W22"/>
    <mergeCell ref="V28:W28"/>
    <mergeCell ref="V29:W29"/>
    <mergeCell ref="A24:B24"/>
    <mergeCell ref="A26:B26"/>
    <mergeCell ref="A27:B27"/>
    <mergeCell ref="A28:B28"/>
    <mergeCell ref="A32:B32"/>
  </mergeCells>
  <printOptions horizontalCentered="1" verticalCentered="1"/>
  <pageMargins left="0.24" right="0.43" top="0.43" bottom="0.37" header="0.5" footer="0.2"/>
  <pageSetup paperSize="9" scale="50" orientation="landscape" r:id="rId1"/>
  <headerFooter>
    <oddFooter>&amp;C24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rightToLeft="1" topLeftCell="A4" zoomScale="55" zoomScaleNormal="55" zoomScaleSheetLayoutView="90" workbookViewId="0">
      <selection activeCell="A5" sqref="A5:B34"/>
    </sheetView>
  </sheetViews>
  <sheetFormatPr defaultColWidth="6" defaultRowHeight="12.75" x14ac:dyDescent="0.2"/>
  <cols>
    <col min="1" max="1" width="20.75" style="21" customWidth="1"/>
    <col min="2" max="2" width="11.125" style="21" customWidth="1"/>
    <col min="3" max="3" width="9.875" style="21" customWidth="1"/>
    <col min="4" max="4" width="7.375" style="21" customWidth="1"/>
    <col min="5" max="5" width="8.125" style="21" customWidth="1"/>
    <col min="6" max="6" width="6.875" style="21" customWidth="1"/>
    <col min="7" max="7" width="7.875" style="21" customWidth="1"/>
    <col min="8" max="8" width="6.875" style="21" customWidth="1"/>
    <col min="9" max="9" width="8.375" style="21" customWidth="1"/>
    <col min="10" max="10" width="8.625" style="21" customWidth="1"/>
    <col min="11" max="11" width="7.25" style="21" customWidth="1"/>
    <col min="12" max="12" width="8.375" style="21" customWidth="1"/>
    <col min="13" max="13" width="9.125" style="21" customWidth="1"/>
    <col min="14" max="14" width="9" style="21" customWidth="1"/>
    <col min="15" max="15" width="9.375" style="21" customWidth="1"/>
    <col min="16" max="16" width="10.375" style="21" customWidth="1"/>
    <col min="17" max="17" width="11.625" style="21" customWidth="1"/>
    <col min="18" max="18" width="7.375" style="21" customWidth="1"/>
    <col min="19" max="19" width="7.75" style="21" customWidth="1"/>
    <col min="20" max="20" width="6.75" style="21" bestFit="1" customWidth="1"/>
    <col min="21" max="21" width="8.625" style="21" customWidth="1"/>
    <col min="22" max="22" width="6.25" style="21" bestFit="1" customWidth="1"/>
    <col min="23" max="23" width="8.25" style="21" bestFit="1" customWidth="1"/>
    <col min="24" max="24" width="9.375" style="21" customWidth="1"/>
    <col min="25" max="25" width="6.375" style="21" bestFit="1" customWidth="1"/>
    <col min="26" max="26" width="10.375" style="21" bestFit="1" customWidth="1"/>
    <col min="27" max="27" width="11.375" style="21" customWidth="1"/>
    <col min="28" max="28" width="6.375" style="21" bestFit="1" customWidth="1"/>
    <col min="29" max="29" width="8.375" style="21" customWidth="1"/>
    <col min="30" max="30" width="7.25" style="21" customWidth="1"/>
    <col min="31" max="31" width="10.375" style="21" bestFit="1" customWidth="1"/>
    <col min="32" max="32" width="11.625" style="21" customWidth="1"/>
    <col min="33" max="33" width="8.875" style="21" customWidth="1"/>
    <col min="34" max="34" width="11.125" style="21" bestFit="1" customWidth="1"/>
    <col min="35" max="35" width="6.875" style="21" bestFit="1" customWidth="1"/>
    <col min="36" max="36" width="8" style="21" customWidth="1"/>
    <col min="37" max="37" width="6.375" style="21" bestFit="1" customWidth="1"/>
    <col min="38" max="38" width="8.25" style="21" bestFit="1" customWidth="1"/>
    <col min="39" max="50" width="6.25" style="21" bestFit="1" customWidth="1"/>
    <col min="51" max="52" width="7.875" style="21" bestFit="1" customWidth="1"/>
    <col min="53" max="16384" width="6" style="21"/>
  </cols>
  <sheetData>
    <row r="1" spans="1:38" ht="25.15" customHeight="1" x14ac:dyDescent="0.2">
      <c r="A1" s="1570" t="s">
        <v>90</v>
      </c>
      <c r="B1" s="1570"/>
      <c r="C1" s="1570"/>
      <c r="D1" s="1570"/>
      <c r="E1" s="1570"/>
      <c r="F1" s="1570"/>
      <c r="G1" s="1570"/>
      <c r="H1" s="1570"/>
      <c r="I1" s="1570"/>
      <c r="J1" s="1570"/>
      <c r="K1" s="1570"/>
      <c r="L1" s="1570"/>
      <c r="M1" s="1570"/>
      <c r="N1" s="1570"/>
      <c r="O1" s="1570"/>
      <c r="P1" s="1570"/>
      <c r="Q1" s="1570"/>
      <c r="R1" s="1570"/>
      <c r="S1" s="1570"/>
      <c r="T1" s="1570"/>
      <c r="U1" s="1570"/>
      <c r="V1" s="1570"/>
      <c r="W1" s="1570"/>
      <c r="X1" s="1570"/>
      <c r="Y1" s="1570"/>
      <c r="Z1" s="1570"/>
      <c r="AA1" s="1570"/>
      <c r="AB1" s="1570"/>
      <c r="AC1" s="1570"/>
      <c r="AD1" s="1570"/>
      <c r="AE1" s="1570"/>
      <c r="AF1" s="1570"/>
      <c r="AG1" s="1570"/>
      <c r="AH1" s="1570"/>
      <c r="AI1" s="1570"/>
      <c r="AJ1" s="1570"/>
    </row>
    <row r="2" spans="1:38" ht="25.15" customHeight="1" thickBot="1" x14ac:dyDescent="0.25">
      <c r="A2" s="1810" t="s">
        <v>259</v>
      </c>
      <c r="B2" s="1810"/>
      <c r="C2" s="1810"/>
      <c r="D2" s="1810"/>
      <c r="E2" s="1810"/>
      <c r="F2" s="1810"/>
      <c r="G2" s="1810"/>
      <c r="H2" s="1810"/>
      <c r="I2" s="1810"/>
      <c r="J2" s="1810"/>
      <c r="K2" s="1810"/>
      <c r="L2" s="1810"/>
      <c r="M2" s="1810"/>
      <c r="N2" s="1810"/>
      <c r="O2" s="1810"/>
      <c r="P2" s="1810"/>
      <c r="Q2" s="1810"/>
      <c r="R2" s="1810"/>
      <c r="S2" s="1810"/>
      <c r="T2" s="1810"/>
      <c r="U2" s="1810"/>
      <c r="V2" s="1810"/>
      <c r="W2" s="1810"/>
      <c r="X2" s="1810"/>
      <c r="Y2" s="1810"/>
      <c r="Z2" s="1810"/>
      <c r="AA2" s="1810"/>
      <c r="AB2" s="1810"/>
      <c r="AC2" s="1810"/>
      <c r="AD2" s="1810"/>
      <c r="AE2" s="1810"/>
      <c r="AF2" s="1810"/>
      <c r="AG2" s="1810"/>
      <c r="AH2" s="1810"/>
      <c r="AI2" s="1810"/>
      <c r="AJ2" s="1810"/>
    </row>
    <row r="3" spans="1:38" ht="55.5" customHeight="1" x14ac:dyDescent="0.2">
      <c r="A3" s="1818" t="s">
        <v>230</v>
      </c>
      <c r="B3" s="1818"/>
      <c r="C3" s="1495" t="s">
        <v>91</v>
      </c>
      <c r="D3" s="1495" t="s">
        <v>92</v>
      </c>
      <c r="E3" s="1570" t="s">
        <v>231</v>
      </c>
      <c r="F3" s="1570" t="s">
        <v>93</v>
      </c>
      <c r="G3" s="1570" t="s">
        <v>94</v>
      </c>
      <c r="H3" s="1570" t="s">
        <v>95</v>
      </c>
      <c r="I3" s="1570" t="s">
        <v>96</v>
      </c>
      <c r="J3" s="1570" t="s">
        <v>232</v>
      </c>
      <c r="K3" s="1570" t="s">
        <v>233</v>
      </c>
      <c r="L3" s="1570" t="s">
        <v>234</v>
      </c>
      <c r="M3" s="1570" t="s">
        <v>235</v>
      </c>
      <c r="N3" s="1570" t="s">
        <v>236</v>
      </c>
      <c r="O3" s="1570" t="s">
        <v>237</v>
      </c>
      <c r="P3" s="1570" t="s">
        <v>238</v>
      </c>
      <c r="Q3" s="1813" t="s">
        <v>239</v>
      </c>
      <c r="R3" s="1813" t="s">
        <v>240</v>
      </c>
      <c r="S3" s="1813" t="s">
        <v>241</v>
      </c>
      <c r="T3" s="1813" t="s">
        <v>242</v>
      </c>
      <c r="U3" s="1813" t="s">
        <v>243</v>
      </c>
      <c r="V3" s="1813" t="s">
        <v>244</v>
      </c>
      <c r="W3" s="1813" t="s">
        <v>245</v>
      </c>
      <c r="X3" s="1813" t="s">
        <v>246</v>
      </c>
      <c r="Y3" s="1813" t="s">
        <v>247</v>
      </c>
      <c r="Z3" s="1813" t="s">
        <v>248</v>
      </c>
      <c r="AA3" s="1813" t="s">
        <v>249</v>
      </c>
      <c r="AB3" s="1813" t="s">
        <v>250</v>
      </c>
      <c r="AC3" s="1813" t="s">
        <v>251</v>
      </c>
      <c r="AD3" s="1813" t="s">
        <v>252</v>
      </c>
      <c r="AE3" s="1813" t="s">
        <v>253</v>
      </c>
      <c r="AF3" s="1813" t="s">
        <v>254</v>
      </c>
      <c r="AG3" s="1813" t="s">
        <v>255</v>
      </c>
      <c r="AH3" s="1813" t="s">
        <v>256</v>
      </c>
      <c r="AI3" s="1813" t="s">
        <v>257</v>
      </c>
      <c r="AJ3" s="1813" t="s">
        <v>0</v>
      </c>
      <c r="AK3" s="119"/>
      <c r="AL3" s="119"/>
    </row>
    <row r="4" spans="1:38" ht="31.9" customHeight="1" thickBot="1" x14ac:dyDescent="0.25">
      <c r="A4" s="1819"/>
      <c r="B4" s="1819"/>
      <c r="C4" s="1820"/>
      <c r="D4" s="1820"/>
      <c r="E4" s="1814"/>
      <c r="F4" s="1814"/>
      <c r="G4" s="1814"/>
      <c r="H4" s="1814"/>
      <c r="I4" s="1814"/>
      <c r="J4" s="1814"/>
      <c r="K4" s="1814"/>
      <c r="L4" s="1814"/>
      <c r="M4" s="1814"/>
      <c r="N4" s="1814"/>
      <c r="O4" s="1814"/>
      <c r="P4" s="1814"/>
      <c r="Q4" s="1814"/>
      <c r="R4" s="1814"/>
      <c r="S4" s="1814"/>
      <c r="T4" s="1814"/>
      <c r="U4" s="1814"/>
      <c r="V4" s="1814"/>
      <c r="W4" s="1814"/>
      <c r="X4" s="1814"/>
      <c r="Y4" s="1814"/>
      <c r="Z4" s="1814"/>
      <c r="AA4" s="1814"/>
      <c r="AB4" s="1814"/>
      <c r="AC4" s="1814"/>
      <c r="AD4" s="1814"/>
      <c r="AE4" s="1814"/>
      <c r="AF4" s="1814"/>
      <c r="AG4" s="1814"/>
      <c r="AH4" s="1814"/>
      <c r="AI4" s="1814"/>
      <c r="AJ4" s="1814"/>
    </row>
    <row r="5" spans="1:38" ht="25.15" customHeight="1" thickTop="1" x14ac:dyDescent="0.2">
      <c r="A5" s="1812" t="s">
        <v>98</v>
      </c>
      <c r="B5" s="1812"/>
      <c r="C5" s="41">
        <v>7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1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  <c r="AG5" s="41">
        <v>0</v>
      </c>
      <c r="AH5" s="41">
        <v>0</v>
      </c>
      <c r="AI5" s="41">
        <v>42</v>
      </c>
      <c r="AJ5" s="41">
        <v>50</v>
      </c>
    </row>
    <row r="6" spans="1:38" ht="25.15" customHeight="1" x14ac:dyDescent="0.2">
      <c r="A6" s="1811" t="s">
        <v>27</v>
      </c>
      <c r="B6" s="1811"/>
      <c r="C6" s="42">
        <v>0</v>
      </c>
      <c r="D6" s="42">
        <v>2</v>
      </c>
      <c r="E6" s="42">
        <v>0</v>
      </c>
      <c r="F6" s="22">
        <v>0</v>
      </c>
      <c r="G6" s="22">
        <v>0</v>
      </c>
      <c r="H6" s="42">
        <v>0</v>
      </c>
      <c r="I6" s="22">
        <v>0</v>
      </c>
      <c r="J6" s="42">
        <v>0</v>
      </c>
      <c r="K6" s="42">
        <v>0</v>
      </c>
      <c r="L6" s="42">
        <v>0</v>
      </c>
      <c r="M6" s="2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2">
        <v>0</v>
      </c>
      <c r="AB6" s="42">
        <v>0</v>
      </c>
      <c r="AC6" s="42">
        <v>0</v>
      </c>
      <c r="AD6" s="42">
        <v>0</v>
      </c>
      <c r="AE6" s="42">
        <v>0</v>
      </c>
      <c r="AF6" s="42">
        <v>0</v>
      </c>
      <c r="AG6" s="42">
        <v>0</v>
      </c>
      <c r="AH6" s="42">
        <v>0</v>
      </c>
      <c r="AI6" s="42">
        <v>0</v>
      </c>
      <c r="AJ6" s="42">
        <v>2</v>
      </c>
    </row>
    <row r="7" spans="1:38" ht="25.15" customHeight="1" x14ac:dyDescent="0.2">
      <c r="A7" s="1811" t="s">
        <v>99</v>
      </c>
      <c r="B7" s="1811"/>
      <c r="C7" s="42">
        <v>38</v>
      </c>
      <c r="D7" s="42">
        <v>58</v>
      </c>
      <c r="E7" s="42">
        <v>7</v>
      </c>
      <c r="F7" s="22">
        <v>16</v>
      </c>
      <c r="G7" s="22">
        <v>2</v>
      </c>
      <c r="H7" s="42">
        <v>0</v>
      </c>
      <c r="I7" s="22">
        <v>0</v>
      </c>
      <c r="J7" s="42">
        <v>6</v>
      </c>
      <c r="K7" s="22">
        <v>1</v>
      </c>
      <c r="L7" s="22">
        <v>0</v>
      </c>
      <c r="M7" s="22">
        <v>0</v>
      </c>
      <c r="N7" s="42">
        <v>0</v>
      </c>
      <c r="O7" s="22">
        <v>0</v>
      </c>
      <c r="P7" s="42">
        <v>0</v>
      </c>
      <c r="Q7" s="42">
        <v>0</v>
      </c>
      <c r="R7" s="42">
        <v>6</v>
      </c>
      <c r="S7" s="42">
        <v>0</v>
      </c>
      <c r="T7" s="42">
        <v>3</v>
      </c>
      <c r="U7" s="42">
        <v>14</v>
      </c>
      <c r="V7" s="42">
        <v>88</v>
      </c>
      <c r="W7" s="42">
        <v>0</v>
      </c>
      <c r="X7" s="42">
        <v>2</v>
      </c>
      <c r="Y7" s="42">
        <v>0</v>
      </c>
      <c r="Z7" s="42">
        <v>2</v>
      </c>
      <c r="AA7" s="42">
        <v>40</v>
      </c>
      <c r="AB7" s="42">
        <v>0</v>
      </c>
      <c r="AC7" s="42">
        <v>0</v>
      </c>
      <c r="AD7" s="42">
        <v>0</v>
      </c>
      <c r="AE7" s="42">
        <v>0</v>
      </c>
      <c r="AF7" s="42">
        <v>0</v>
      </c>
      <c r="AG7" s="42">
        <v>0</v>
      </c>
      <c r="AH7" s="42">
        <v>0</v>
      </c>
      <c r="AI7" s="42">
        <v>75</v>
      </c>
      <c r="AJ7" s="42">
        <v>358</v>
      </c>
    </row>
    <row r="8" spans="1:38" ht="25.15" customHeight="1" x14ac:dyDescent="0.2">
      <c r="A8" s="1811" t="s">
        <v>100</v>
      </c>
      <c r="B8" s="1811"/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  <c r="AG8" s="22">
        <v>0</v>
      </c>
      <c r="AH8" s="22">
        <v>0</v>
      </c>
      <c r="AI8" s="22">
        <v>0</v>
      </c>
      <c r="AJ8" s="22">
        <v>0</v>
      </c>
    </row>
    <row r="9" spans="1:38" ht="25.15" customHeight="1" x14ac:dyDescent="0.2">
      <c r="A9" s="1811" t="s">
        <v>30</v>
      </c>
      <c r="B9" s="1811"/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</row>
    <row r="10" spans="1:38" ht="25.15" customHeight="1" x14ac:dyDescent="0.2">
      <c r="A10" s="1811" t="s">
        <v>31</v>
      </c>
      <c r="B10" s="1811"/>
      <c r="C10" s="42">
        <v>1</v>
      </c>
      <c r="D10" s="22">
        <v>1</v>
      </c>
      <c r="E10" s="22">
        <v>6</v>
      </c>
      <c r="F10" s="22">
        <v>1</v>
      </c>
      <c r="G10" s="22">
        <v>2</v>
      </c>
      <c r="H10" s="22">
        <v>14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8</v>
      </c>
      <c r="Z10" s="42">
        <v>0</v>
      </c>
      <c r="AA10" s="42">
        <v>1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  <c r="AG10" s="42">
        <v>0</v>
      </c>
      <c r="AH10" s="42">
        <v>0</v>
      </c>
      <c r="AI10" s="42">
        <v>113</v>
      </c>
      <c r="AJ10" s="42">
        <v>147</v>
      </c>
    </row>
    <row r="11" spans="1:38" ht="25.15" customHeight="1" x14ac:dyDescent="0.2">
      <c r="A11" s="1811" t="s">
        <v>32</v>
      </c>
      <c r="B11" s="1811"/>
      <c r="C11" s="42">
        <v>10</v>
      </c>
      <c r="D11" s="42">
        <v>68</v>
      </c>
      <c r="E11" s="42">
        <v>11</v>
      </c>
      <c r="F11" s="22">
        <v>0</v>
      </c>
      <c r="G11" s="22">
        <v>2</v>
      </c>
      <c r="H11" s="42">
        <v>0</v>
      </c>
      <c r="I11" s="42">
        <v>0</v>
      </c>
      <c r="J11" s="22">
        <v>9</v>
      </c>
      <c r="K11" s="42">
        <v>13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2</v>
      </c>
      <c r="R11" s="42">
        <v>0</v>
      </c>
      <c r="S11" s="42">
        <v>0</v>
      </c>
      <c r="T11" s="42">
        <v>8</v>
      </c>
      <c r="U11" s="42">
        <v>31</v>
      </c>
      <c r="V11" s="42">
        <v>1</v>
      </c>
      <c r="W11" s="42">
        <v>0</v>
      </c>
      <c r="X11" s="42">
        <v>1</v>
      </c>
      <c r="Y11" s="42">
        <v>0</v>
      </c>
      <c r="Z11" s="42">
        <v>0</v>
      </c>
      <c r="AA11" s="42">
        <v>0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  <c r="AG11" s="42">
        <v>0</v>
      </c>
      <c r="AH11" s="42">
        <v>0</v>
      </c>
      <c r="AI11" s="42">
        <v>48</v>
      </c>
      <c r="AJ11" s="42">
        <v>204</v>
      </c>
    </row>
    <row r="12" spans="1:38" ht="25.15" customHeight="1" x14ac:dyDescent="0.2">
      <c r="A12" s="1811" t="s">
        <v>101</v>
      </c>
      <c r="B12" s="1811"/>
      <c r="C12" s="22">
        <v>1156</v>
      </c>
      <c r="D12" s="22">
        <v>107</v>
      </c>
      <c r="E12" s="22">
        <v>0</v>
      </c>
      <c r="F12" s="22">
        <v>92</v>
      </c>
      <c r="G12" s="22">
        <v>0</v>
      </c>
      <c r="H12" s="22">
        <v>0</v>
      </c>
      <c r="I12" s="22">
        <v>0</v>
      </c>
      <c r="J12" s="42">
        <v>0</v>
      </c>
      <c r="K12" s="22">
        <v>0</v>
      </c>
      <c r="L12" s="22">
        <v>0</v>
      </c>
      <c r="M12" s="22">
        <v>0</v>
      </c>
      <c r="N12" s="42">
        <v>0</v>
      </c>
      <c r="O12" s="2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2</v>
      </c>
      <c r="U12" s="42">
        <v>2356</v>
      </c>
      <c r="V12" s="42">
        <v>7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4</v>
      </c>
      <c r="AJ12" s="42">
        <v>3724</v>
      </c>
    </row>
    <row r="13" spans="1:38" ht="25.15" customHeight="1" x14ac:dyDescent="0.2">
      <c r="A13" s="1811" t="s">
        <v>145</v>
      </c>
      <c r="B13" s="1811"/>
      <c r="C13" s="22">
        <v>25</v>
      </c>
      <c r="D13" s="22">
        <v>12</v>
      </c>
      <c r="E13" s="22">
        <v>0</v>
      </c>
      <c r="F13" s="22">
        <v>7</v>
      </c>
      <c r="G13" s="22">
        <v>3</v>
      </c>
      <c r="H13" s="22">
        <v>0</v>
      </c>
      <c r="I13" s="22">
        <v>0</v>
      </c>
      <c r="J13" s="42">
        <v>11</v>
      </c>
      <c r="K13" s="22">
        <v>0</v>
      </c>
      <c r="L13" s="22">
        <v>0</v>
      </c>
      <c r="M13" s="22">
        <v>0</v>
      </c>
      <c r="N13" s="42">
        <v>6</v>
      </c>
      <c r="O13" s="2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3</v>
      </c>
      <c r="U13" s="42">
        <v>1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55</v>
      </c>
      <c r="AE13" s="42">
        <v>0</v>
      </c>
      <c r="AF13" s="42">
        <v>0</v>
      </c>
      <c r="AG13" s="42">
        <v>0</v>
      </c>
      <c r="AH13" s="42">
        <v>0</v>
      </c>
      <c r="AI13" s="42">
        <v>32</v>
      </c>
      <c r="AJ13" s="42">
        <v>155</v>
      </c>
    </row>
    <row r="14" spans="1:38" ht="25.15" customHeight="1" x14ac:dyDescent="0.2">
      <c r="A14" s="1811" t="s">
        <v>34</v>
      </c>
      <c r="B14" s="1811"/>
      <c r="C14" s="42">
        <v>0</v>
      </c>
      <c r="D14" s="22">
        <v>1</v>
      </c>
      <c r="E14" s="22">
        <v>0</v>
      </c>
      <c r="F14" s="22">
        <v>5</v>
      </c>
      <c r="G14" s="22">
        <v>1</v>
      </c>
      <c r="H14" s="22">
        <v>0</v>
      </c>
      <c r="I14" s="22">
        <v>0</v>
      </c>
      <c r="J14" s="42">
        <v>0</v>
      </c>
      <c r="K14" s="22">
        <v>1</v>
      </c>
      <c r="L14" s="22">
        <v>0</v>
      </c>
      <c r="M14" s="22">
        <v>0</v>
      </c>
      <c r="N14" s="22">
        <v>0</v>
      </c>
      <c r="O14" s="42">
        <v>15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1</v>
      </c>
      <c r="Y14" s="42">
        <v>0</v>
      </c>
      <c r="Z14" s="42">
        <v>0</v>
      </c>
      <c r="AA14" s="42">
        <v>8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80</v>
      </c>
      <c r="AJ14" s="42">
        <v>112</v>
      </c>
    </row>
    <row r="15" spans="1:38" ht="25.15" customHeight="1" x14ac:dyDescent="0.2">
      <c r="A15" s="1811" t="s">
        <v>35</v>
      </c>
      <c r="B15" s="1811"/>
      <c r="C15" s="42">
        <v>3</v>
      </c>
      <c r="D15" s="22">
        <v>4</v>
      </c>
      <c r="E15" s="22">
        <v>0</v>
      </c>
      <c r="F15" s="22">
        <v>2</v>
      </c>
      <c r="G15" s="22">
        <v>3</v>
      </c>
      <c r="H15" s="22">
        <v>1</v>
      </c>
      <c r="I15" s="22">
        <v>0</v>
      </c>
      <c r="J15" s="22">
        <v>6</v>
      </c>
      <c r="K15" s="22">
        <v>1</v>
      </c>
      <c r="L15" s="22">
        <v>2</v>
      </c>
      <c r="M15" s="22">
        <v>0</v>
      </c>
      <c r="N15" s="22">
        <v>0</v>
      </c>
      <c r="O15" s="22">
        <v>0</v>
      </c>
      <c r="P15" s="2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7</v>
      </c>
      <c r="V15" s="42">
        <v>1</v>
      </c>
      <c r="W15" s="42">
        <v>2</v>
      </c>
      <c r="X15" s="42">
        <v>17</v>
      </c>
      <c r="Y15" s="42">
        <v>1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14</v>
      </c>
      <c r="AJ15" s="42">
        <v>64</v>
      </c>
    </row>
    <row r="16" spans="1:38" ht="25.15" customHeight="1" x14ac:dyDescent="0.2">
      <c r="A16" s="1811" t="s">
        <v>102</v>
      </c>
      <c r="B16" s="1811"/>
      <c r="C16" s="22">
        <v>8</v>
      </c>
      <c r="D16" s="22">
        <v>0</v>
      </c>
      <c r="E16" s="22">
        <v>1</v>
      </c>
      <c r="F16" s="22">
        <v>0</v>
      </c>
      <c r="G16" s="22">
        <v>1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42">
        <v>0</v>
      </c>
      <c r="O16" s="2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1</v>
      </c>
      <c r="V16" s="42">
        <v>0</v>
      </c>
      <c r="W16" s="42">
        <v>0</v>
      </c>
      <c r="X16" s="42">
        <v>1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1</v>
      </c>
      <c r="AI16" s="42">
        <v>2</v>
      </c>
      <c r="AJ16" s="42">
        <v>15</v>
      </c>
    </row>
    <row r="17" spans="1:36" ht="25.15" customHeight="1" x14ac:dyDescent="0.2">
      <c r="A17" s="1811" t="s">
        <v>103</v>
      </c>
      <c r="B17" s="1811"/>
      <c r="C17" s="22">
        <v>1069</v>
      </c>
      <c r="D17" s="22">
        <v>0</v>
      </c>
      <c r="E17" s="22">
        <v>9</v>
      </c>
      <c r="F17" s="22">
        <v>4</v>
      </c>
      <c r="G17" s="22">
        <v>8</v>
      </c>
      <c r="H17" s="22">
        <v>0</v>
      </c>
      <c r="I17" s="22">
        <v>0</v>
      </c>
      <c r="J17" s="22">
        <v>10</v>
      </c>
      <c r="K17" s="22">
        <v>2</v>
      </c>
      <c r="L17" s="22">
        <v>0</v>
      </c>
      <c r="M17" s="22">
        <v>0</v>
      </c>
      <c r="N17" s="42">
        <v>0</v>
      </c>
      <c r="O17" s="22">
        <v>0</v>
      </c>
      <c r="P17" s="42">
        <v>0</v>
      </c>
      <c r="Q17" s="42">
        <v>0</v>
      </c>
      <c r="R17" s="42">
        <v>62</v>
      </c>
      <c r="S17" s="42">
        <v>1</v>
      </c>
      <c r="T17" s="42">
        <v>9</v>
      </c>
      <c r="U17" s="42">
        <v>52</v>
      </c>
      <c r="V17" s="42">
        <v>2</v>
      </c>
      <c r="W17" s="42">
        <v>0</v>
      </c>
      <c r="X17" s="42">
        <v>0</v>
      </c>
      <c r="Y17" s="42">
        <v>3</v>
      </c>
      <c r="Z17" s="42">
        <v>0</v>
      </c>
      <c r="AA17" s="42">
        <v>0</v>
      </c>
      <c r="AB17" s="42">
        <v>0</v>
      </c>
      <c r="AC17" s="42">
        <v>11</v>
      </c>
      <c r="AD17" s="42">
        <v>0</v>
      </c>
      <c r="AE17" s="42">
        <v>7</v>
      </c>
      <c r="AF17" s="42">
        <v>12</v>
      </c>
      <c r="AG17" s="42">
        <v>0</v>
      </c>
      <c r="AH17" s="42">
        <v>0</v>
      </c>
      <c r="AI17" s="42">
        <v>49</v>
      </c>
      <c r="AJ17" s="42">
        <v>1310</v>
      </c>
    </row>
    <row r="18" spans="1:36" ht="25.15" customHeight="1" x14ac:dyDescent="0.2">
      <c r="A18" s="1811" t="s">
        <v>38</v>
      </c>
      <c r="B18" s="1811"/>
      <c r="C18" s="42">
        <v>0</v>
      </c>
      <c r="D18" s="22">
        <v>0</v>
      </c>
      <c r="E18" s="22">
        <v>0</v>
      </c>
      <c r="F18" s="22">
        <v>0</v>
      </c>
      <c r="G18" s="22">
        <v>1</v>
      </c>
      <c r="H18" s="22">
        <v>0</v>
      </c>
      <c r="I18" s="22">
        <v>0</v>
      </c>
      <c r="J18" s="42">
        <v>0</v>
      </c>
      <c r="K18" s="22">
        <v>0</v>
      </c>
      <c r="L18" s="42">
        <v>0</v>
      </c>
      <c r="M18" s="22">
        <v>0</v>
      </c>
      <c r="N18" s="42">
        <v>0</v>
      </c>
      <c r="O18" s="2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1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42">
        <v>2</v>
      </c>
    </row>
    <row r="19" spans="1:36" ht="25.15" customHeight="1" x14ac:dyDescent="0.2">
      <c r="A19" s="1811" t="s">
        <v>104</v>
      </c>
      <c r="B19" s="1811"/>
      <c r="C19" s="42">
        <v>14</v>
      </c>
      <c r="D19" s="42">
        <v>21</v>
      </c>
      <c r="E19" s="42">
        <v>1</v>
      </c>
      <c r="F19" s="22">
        <v>0</v>
      </c>
      <c r="G19" s="22">
        <v>8</v>
      </c>
      <c r="H19" s="22">
        <v>0</v>
      </c>
      <c r="I19" s="22">
        <v>0</v>
      </c>
      <c r="J19" s="42">
        <v>0</v>
      </c>
      <c r="K19" s="22">
        <v>0</v>
      </c>
      <c r="L19" s="2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3</v>
      </c>
      <c r="Y19" s="42">
        <v>0</v>
      </c>
      <c r="Z19" s="42">
        <v>0</v>
      </c>
      <c r="AA19" s="42">
        <v>0</v>
      </c>
      <c r="AB19" s="42">
        <v>0</v>
      </c>
      <c r="AC19" s="42">
        <v>0</v>
      </c>
      <c r="AD19" s="42">
        <v>0</v>
      </c>
      <c r="AE19" s="42">
        <v>0</v>
      </c>
      <c r="AF19" s="42">
        <v>0</v>
      </c>
      <c r="AG19" s="42">
        <v>0</v>
      </c>
      <c r="AH19" s="42">
        <v>0</v>
      </c>
      <c r="AI19" s="42">
        <v>8</v>
      </c>
      <c r="AJ19" s="42">
        <v>55</v>
      </c>
    </row>
    <row r="20" spans="1:36" ht="25.15" customHeight="1" x14ac:dyDescent="0.2">
      <c r="A20" s="1811" t="s">
        <v>40</v>
      </c>
      <c r="B20" s="1811"/>
      <c r="C20" s="22">
        <v>0</v>
      </c>
      <c r="D20" s="42">
        <v>0</v>
      </c>
      <c r="E20" s="42">
        <v>0</v>
      </c>
      <c r="F20" s="42">
        <v>9</v>
      </c>
      <c r="G20" s="42">
        <v>4</v>
      </c>
      <c r="H20" s="42">
        <v>31</v>
      </c>
      <c r="I20" s="22">
        <v>0</v>
      </c>
      <c r="J20" s="22">
        <v>0</v>
      </c>
      <c r="K20" s="22">
        <v>0</v>
      </c>
      <c r="L20" s="42">
        <v>0</v>
      </c>
      <c r="M20" s="42">
        <v>0</v>
      </c>
      <c r="N20" s="22">
        <v>29</v>
      </c>
      <c r="O20" s="2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2</v>
      </c>
      <c r="U20" s="42">
        <v>1</v>
      </c>
      <c r="V20" s="42">
        <v>0</v>
      </c>
      <c r="W20" s="42">
        <v>0</v>
      </c>
      <c r="X20" s="42">
        <v>12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1</v>
      </c>
      <c r="AF20" s="42">
        <v>0</v>
      </c>
      <c r="AG20" s="42">
        <v>0</v>
      </c>
      <c r="AH20" s="42">
        <v>0</v>
      </c>
      <c r="AI20" s="42">
        <v>9</v>
      </c>
      <c r="AJ20" s="42">
        <v>98</v>
      </c>
    </row>
    <row r="21" spans="1:36" ht="25.15" customHeight="1" x14ac:dyDescent="0.2">
      <c r="A21" s="1811" t="s">
        <v>49</v>
      </c>
      <c r="B21" s="1811"/>
      <c r="C21" s="2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22">
        <v>0</v>
      </c>
      <c r="J21" s="22">
        <v>0</v>
      </c>
      <c r="K21" s="22">
        <v>0</v>
      </c>
      <c r="L21" s="42">
        <v>0</v>
      </c>
      <c r="M21" s="42">
        <v>0</v>
      </c>
      <c r="N21" s="22">
        <v>0</v>
      </c>
      <c r="O21" s="2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7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42">
        <v>3</v>
      </c>
      <c r="AJ21" s="42">
        <v>10</v>
      </c>
    </row>
    <row r="22" spans="1:36" ht="25.15" customHeight="1" x14ac:dyDescent="0.2">
      <c r="A22" s="1811" t="s">
        <v>46</v>
      </c>
      <c r="B22" s="1811"/>
      <c r="C22" s="22">
        <v>3</v>
      </c>
      <c r="D22" s="42">
        <v>2</v>
      </c>
      <c r="E22" s="42">
        <v>0</v>
      </c>
      <c r="F22" s="42">
        <v>0</v>
      </c>
      <c r="G22" s="42">
        <v>11</v>
      </c>
      <c r="H22" s="42">
        <v>1</v>
      </c>
      <c r="I22" s="22">
        <v>0</v>
      </c>
      <c r="J22" s="22">
        <v>0</v>
      </c>
      <c r="K22" s="22">
        <v>0</v>
      </c>
      <c r="L22" s="42">
        <v>0</v>
      </c>
      <c r="M22" s="42">
        <v>0</v>
      </c>
      <c r="N22" s="22">
        <v>0</v>
      </c>
      <c r="O22" s="22">
        <v>0</v>
      </c>
      <c r="P22" s="42">
        <v>2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1</v>
      </c>
      <c r="X22" s="42">
        <v>2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1</v>
      </c>
      <c r="AF22" s="42">
        <v>0</v>
      </c>
      <c r="AG22" s="42">
        <v>0</v>
      </c>
      <c r="AH22" s="42">
        <v>0</v>
      </c>
      <c r="AI22" s="42">
        <v>3</v>
      </c>
      <c r="AJ22" s="42">
        <v>26</v>
      </c>
    </row>
    <row r="23" spans="1:36" ht="25.15" customHeight="1" x14ac:dyDescent="0.2">
      <c r="A23" s="1811" t="s">
        <v>80</v>
      </c>
      <c r="B23" s="1811"/>
      <c r="C23" s="22">
        <v>0</v>
      </c>
      <c r="D23" s="42">
        <v>0</v>
      </c>
      <c r="E23" s="42">
        <v>0</v>
      </c>
      <c r="F23" s="42">
        <v>0</v>
      </c>
      <c r="G23" s="42">
        <v>2</v>
      </c>
      <c r="H23" s="42">
        <v>0</v>
      </c>
      <c r="I23" s="22">
        <v>0</v>
      </c>
      <c r="J23" s="22">
        <v>0</v>
      </c>
      <c r="K23" s="22">
        <v>0</v>
      </c>
      <c r="L23" s="42">
        <v>0</v>
      </c>
      <c r="M23" s="42">
        <v>0</v>
      </c>
      <c r="N23" s="22">
        <v>0</v>
      </c>
      <c r="O23" s="2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2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2">
        <v>0</v>
      </c>
      <c r="AB23" s="42">
        <v>0</v>
      </c>
      <c r="AC23" s="42">
        <v>0</v>
      </c>
      <c r="AD23" s="42">
        <v>0</v>
      </c>
      <c r="AE23" s="42">
        <v>0</v>
      </c>
      <c r="AF23" s="42">
        <v>0</v>
      </c>
      <c r="AG23" s="42">
        <v>0</v>
      </c>
      <c r="AH23" s="42">
        <v>0</v>
      </c>
      <c r="AI23" s="42">
        <v>0</v>
      </c>
      <c r="AJ23" s="42">
        <v>4</v>
      </c>
    </row>
    <row r="24" spans="1:36" ht="25.15" customHeight="1" x14ac:dyDescent="0.2">
      <c r="A24" s="1811" t="s">
        <v>155</v>
      </c>
      <c r="B24" s="1811"/>
      <c r="C24" s="2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22">
        <v>0</v>
      </c>
      <c r="J24" s="22">
        <v>0</v>
      </c>
      <c r="K24" s="22">
        <v>0</v>
      </c>
      <c r="L24" s="42">
        <v>0</v>
      </c>
      <c r="M24" s="42">
        <v>0</v>
      </c>
      <c r="N24" s="22">
        <v>0</v>
      </c>
      <c r="O24" s="2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  <c r="AG24" s="42">
        <v>0</v>
      </c>
      <c r="AH24" s="42">
        <v>0</v>
      </c>
      <c r="AI24" s="42">
        <v>3</v>
      </c>
      <c r="AJ24" s="42">
        <v>3</v>
      </c>
    </row>
    <row r="25" spans="1:36" ht="25.15" customHeight="1" x14ac:dyDescent="0.2">
      <c r="A25" s="1811" t="s">
        <v>105</v>
      </c>
      <c r="B25" s="1811"/>
      <c r="C25" s="42">
        <v>1</v>
      </c>
      <c r="D25" s="22">
        <v>1</v>
      </c>
      <c r="E25" s="22">
        <v>0</v>
      </c>
      <c r="F25" s="22">
        <v>1</v>
      </c>
      <c r="G25" s="22">
        <v>1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42">
        <v>1</v>
      </c>
      <c r="R25" s="42">
        <v>0</v>
      </c>
      <c r="S25" s="42">
        <v>0</v>
      </c>
      <c r="T25" s="42">
        <v>0</v>
      </c>
      <c r="U25" s="42">
        <v>3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  <c r="AG25" s="42">
        <v>0</v>
      </c>
      <c r="AH25" s="42">
        <v>0</v>
      </c>
      <c r="AI25" s="42">
        <v>55</v>
      </c>
      <c r="AJ25" s="42">
        <v>63</v>
      </c>
    </row>
    <row r="26" spans="1:36" ht="25.15" customHeight="1" x14ac:dyDescent="0.2">
      <c r="A26" s="1811" t="s">
        <v>43</v>
      </c>
      <c r="B26" s="1811"/>
      <c r="C26" s="42">
        <v>0</v>
      </c>
      <c r="D26" s="22">
        <v>0</v>
      </c>
      <c r="E26" s="22">
        <v>1</v>
      </c>
      <c r="F26" s="22">
        <v>0</v>
      </c>
      <c r="G26" s="22">
        <v>0</v>
      </c>
      <c r="H26" s="22">
        <v>0</v>
      </c>
      <c r="I26" s="22">
        <v>0</v>
      </c>
      <c r="J26" s="22">
        <v>2</v>
      </c>
      <c r="K26" s="22">
        <v>0</v>
      </c>
      <c r="L26" s="22">
        <v>0</v>
      </c>
      <c r="M26" s="22">
        <v>0</v>
      </c>
      <c r="N26" s="22">
        <v>0</v>
      </c>
      <c r="O26" s="22">
        <v>1</v>
      </c>
      <c r="P26" s="2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2">
        <v>0</v>
      </c>
      <c r="AI26" s="42">
        <v>0</v>
      </c>
      <c r="AJ26" s="42">
        <v>4</v>
      </c>
    </row>
    <row r="27" spans="1:36" ht="25.15" customHeight="1" x14ac:dyDescent="0.2">
      <c r="A27" s="1811" t="s">
        <v>106</v>
      </c>
      <c r="B27" s="1811"/>
      <c r="C27" s="42">
        <v>3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2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2</v>
      </c>
      <c r="V27" s="42">
        <v>0</v>
      </c>
      <c r="W27" s="42">
        <v>0</v>
      </c>
      <c r="X27" s="42">
        <v>0</v>
      </c>
      <c r="Y27" s="42">
        <v>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  <c r="AG27" s="42">
        <v>0</v>
      </c>
      <c r="AH27" s="42">
        <v>0</v>
      </c>
      <c r="AI27" s="42">
        <v>0</v>
      </c>
      <c r="AJ27" s="42">
        <v>7</v>
      </c>
    </row>
    <row r="28" spans="1:36" ht="25.15" customHeight="1" x14ac:dyDescent="0.2">
      <c r="A28" s="1811" t="s">
        <v>44</v>
      </c>
      <c r="B28" s="1811"/>
      <c r="C28" s="42">
        <v>0</v>
      </c>
      <c r="D28" s="22">
        <v>0</v>
      </c>
      <c r="E28" s="22">
        <v>0</v>
      </c>
      <c r="F28" s="22">
        <v>32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1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  <c r="AG28" s="42">
        <v>0</v>
      </c>
      <c r="AH28" s="42">
        <v>0</v>
      </c>
      <c r="AI28" s="42">
        <v>0</v>
      </c>
      <c r="AJ28" s="42">
        <v>33</v>
      </c>
    </row>
    <row r="29" spans="1:36" ht="25.15" customHeight="1" x14ac:dyDescent="0.2">
      <c r="A29" s="1811" t="s">
        <v>84</v>
      </c>
      <c r="B29" s="1811"/>
      <c r="C29" s="42">
        <v>0</v>
      </c>
      <c r="D29" s="22">
        <v>0</v>
      </c>
      <c r="E29" s="22">
        <v>0</v>
      </c>
      <c r="F29" s="22">
        <v>3</v>
      </c>
      <c r="G29" s="22">
        <v>1</v>
      </c>
      <c r="H29" s="22">
        <v>0</v>
      </c>
      <c r="I29" s="22">
        <v>49</v>
      </c>
      <c r="J29" s="22">
        <v>16</v>
      </c>
      <c r="K29" s="22">
        <v>19</v>
      </c>
      <c r="L29" s="22">
        <v>265</v>
      </c>
      <c r="M29" s="22">
        <v>28</v>
      </c>
      <c r="N29" s="22">
        <v>0</v>
      </c>
      <c r="O29" s="22">
        <v>27</v>
      </c>
      <c r="P29" s="22">
        <v>3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0</v>
      </c>
      <c r="AG29" s="42">
        <v>0</v>
      </c>
      <c r="AH29" s="42">
        <v>0</v>
      </c>
      <c r="AI29" s="42">
        <v>479</v>
      </c>
      <c r="AJ29" s="42">
        <v>890</v>
      </c>
    </row>
    <row r="30" spans="1:36" ht="25.15" customHeight="1" x14ac:dyDescent="0.2">
      <c r="A30" s="1811" t="s">
        <v>52</v>
      </c>
      <c r="B30" s="1811"/>
      <c r="C30" s="4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1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2</v>
      </c>
      <c r="AC30" s="42">
        <v>0</v>
      </c>
      <c r="AD30" s="42">
        <v>0</v>
      </c>
      <c r="AE30" s="42">
        <v>0</v>
      </c>
      <c r="AF30" s="42">
        <v>0</v>
      </c>
      <c r="AG30" s="42">
        <v>0</v>
      </c>
      <c r="AH30" s="42">
        <v>0</v>
      </c>
      <c r="AI30" s="42">
        <v>0</v>
      </c>
      <c r="AJ30" s="42">
        <v>3</v>
      </c>
    </row>
    <row r="31" spans="1:36" ht="25.15" customHeight="1" x14ac:dyDescent="0.2">
      <c r="A31" s="1811" t="s">
        <v>88</v>
      </c>
      <c r="B31" s="1811"/>
      <c r="C31" s="22">
        <v>2</v>
      </c>
      <c r="D31" s="22">
        <v>1</v>
      </c>
      <c r="E31" s="22">
        <v>0</v>
      </c>
      <c r="F31" s="22">
        <v>2</v>
      </c>
      <c r="G31" s="22">
        <v>1</v>
      </c>
      <c r="H31" s="22">
        <v>0</v>
      </c>
      <c r="I31" s="22">
        <v>0</v>
      </c>
      <c r="J31" s="22">
        <v>2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26</v>
      </c>
      <c r="V31" s="42">
        <v>0</v>
      </c>
      <c r="W31" s="42">
        <v>0</v>
      </c>
      <c r="X31" s="42">
        <v>1</v>
      </c>
      <c r="Y31" s="42">
        <v>1</v>
      </c>
      <c r="Z31" s="42">
        <v>0</v>
      </c>
      <c r="AA31" s="42">
        <v>0</v>
      </c>
      <c r="AB31" s="42">
        <v>0</v>
      </c>
      <c r="AC31" s="42">
        <v>0</v>
      </c>
      <c r="AD31" s="42">
        <v>0</v>
      </c>
      <c r="AE31" s="42">
        <v>0</v>
      </c>
      <c r="AF31" s="42">
        <v>0</v>
      </c>
      <c r="AG31" s="42">
        <v>1</v>
      </c>
      <c r="AH31" s="42">
        <v>0</v>
      </c>
      <c r="AI31" s="42">
        <v>0</v>
      </c>
      <c r="AJ31" s="42">
        <v>37</v>
      </c>
    </row>
    <row r="32" spans="1:36" ht="25.15" customHeight="1" x14ac:dyDescent="0.2">
      <c r="A32" s="1811" t="s">
        <v>58</v>
      </c>
      <c r="B32" s="1811"/>
      <c r="C32" s="22">
        <v>0</v>
      </c>
      <c r="D32" s="22">
        <v>0</v>
      </c>
      <c r="E32" s="22">
        <v>0</v>
      </c>
      <c r="F32" s="22">
        <v>0</v>
      </c>
      <c r="G32" s="22">
        <v>2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5</v>
      </c>
      <c r="O32" s="22">
        <v>0</v>
      </c>
      <c r="P32" s="42">
        <v>0</v>
      </c>
      <c r="Q32" s="42">
        <v>0</v>
      </c>
      <c r="R32" s="42">
        <v>4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0</v>
      </c>
      <c r="AG32" s="42">
        <v>0</v>
      </c>
      <c r="AH32" s="42">
        <v>0</v>
      </c>
      <c r="AI32" s="42">
        <v>0</v>
      </c>
      <c r="AJ32" s="42">
        <v>11</v>
      </c>
    </row>
    <row r="33" spans="1:36" ht="25.15" customHeight="1" x14ac:dyDescent="0.2">
      <c r="A33" s="1811" t="s">
        <v>164</v>
      </c>
      <c r="B33" s="1811"/>
      <c r="C33" s="22">
        <v>0</v>
      </c>
      <c r="D33" s="22">
        <v>0</v>
      </c>
      <c r="E33" s="22">
        <v>0</v>
      </c>
      <c r="F33" s="22">
        <v>1</v>
      </c>
      <c r="G33" s="22">
        <v>1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15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0</v>
      </c>
      <c r="AB33" s="42">
        <v>0</v>
      </c>
      <c r="AC33" s="42">
        <v>0</v>
      </c>
      <c r="AD33" s="42">
        <v>0</v>
      </c>
      <c r="AE33" s="42">
        <v>0</v>
      </c>
      <c r="AF33" s="42">
        <v>0</v>
      </c>
      <c r="AG33" s="42">
        <v>0</v>
      </c>
      <c r="AH33" s="42">
        <v>0</v>
      </c>
      <c r="AI33" s="42">
        <v>0</v>
      </c>
      <c r="AJ33" s="42">
        <v>17</v>
      </c>
    </row>
    <row r="34" spans="1:36" ht="25.15" customHeight="1" thickBot="1" x14ac:dyDescent="0.25">
      <c r="A34" s="1817" t="s">
        <v>166</v>
      </c>
      <c r="B34" s="1817"/>
      <c r="C34" s="126">
        <v>1</v>
      </c>
      <c r="D34" s="126">
        <v>0</v>
      </c>
      <c r="E34" s="126">
        <v>0</v>
      </c>
      <c r="F34" s="126">
        <v>0</v>
      </c>
      <c r="G34" s="126">
        <v>0</v>
      </c>
      <c r="H34" s="126">
        <v>0</v>
      </c>
      <c r="I34" s="126">
        <v>0</v>
      </c>
      <c r="J34" s="126">
        <v>0</v>
      </c>
      <c r="K34" s="126">
        <v>0</v>
      </c>
      <c r="L34" s="126">
        <v>0</v>
      </c>
      <c r="M34" s="126">
        <v>0</v>
      </c>
      <c r="N34" s="126">
        <v>0</v>
      </c>
      <c r="O34" s="126">
        <v>0</v>
      </c>
      <c r="P34" s="126">
        <v>0</v>
      </c>
      <c r="Q34" s="126">
        <v>0</v>
      </c>
      <c r="R34" s="126">
        <v>0</v>
      </c>
      <c r="S34" s="126">
        <v>0</v>
      </c>
      <c r="T34" s="126">
        <v>0</v>
      </c>
      <c r="U34" s="126">
        <v>0</v>
      </c>
      <c r="V34" s="126">
        <v>0</v>
      </c>
      <c r="W34" s="126">
        <v>0</v>
      </c>
      <c r="X34" s="126">
        <v>0</v>
      </c>
      <c r="Y34" s="126">
        <v>0</v>
      </c>
      <c r="Z34" s="126">
        <v>0</v>
      </c>
      <c r="AA34" s="126">
        <v>0</v>
      </c>
      <c r="AB34" s="126">
        <v>0</v>
      </c>
      <c r="AC34" s="126">
        <v>0</v>
      </c>
      <c r="AD34" s="126">
        <v>0</v>
      </c>
      <c r="AE34" s="126">
        <v>0</v>
      </c>
      <c r="AF34" s="126">
        <v>0</v>
      </c>
      <c r="AG34" s="126">
        <v>0</v>
      </c>
      <c r="AH34" s="126">
        <v>0</v>
      </c>
      <c r="AI34" s="126">
        <v>0</v>
      </c>
      <c r="AJ34" s="126">
        <v>1</v>
      </c>
    </row>
    <row r="35" spans="1:36" ht="27" customHeight="1" thickBot="1" x14ac:dyDescent="0.25">
      <c r="A35" s="1815" t="s">
        <v>0</v>
      </c>
      <c r="B35" s="1816"/>
      <c r="C35" s="28">
        <f>SUM(C5:C34)</f>
        <v>2341</v>
      </c>
      <c r="D35" s="28">
        <f t="shared" ref="D35:AJ35" si="0">SUM(D5:D34)</f>
        <v>278</v>
      </c>
      <c r="E35" s="28">
        <f t="shared" si="0"/>
        <v>36</v>
      </c>
      <c r="F35" s="28">
        <f t="shared" si="0"/>
        <v>175</v>
      </c>
      <c r="G35" s="28">
        <f t="shared" si="0"/>
        <v>54</v>
      </c>
      <c r="H35" s="28">
        <f t="shared" si="0"/>
        <v>47</v>
      </c>
      <c r="I35" s="28">
        <f t="shared" si="0"/>
        <v>49</v>
      </c>
      <c r="J35" s="28">
        <f t="shared" si="0"/>
        <v>64</v>
      </c>
      <c r="K35" s="28">
        <f t="shared" si="0"/>
        <v>37</v>
      </c>
      <c r="L35" s="28">
        <f t="shared" si="0"/>
        <v>267</v>
      </c>
      <c r="M35" s="28">
        <f t="shared" si="0"/>
        <v>28</v>
      </c>
      <c r="N35" s="28">
        <f t="shared" si="0"/>
        <v>40</v>
      </c>
      <c r="O35" s="28">
        <f t="shared" si="0"/>
        <v>43</v>
      </c>
      <c r="P35" s="28">
        <f t="shared" si="0"/>
        <v>5</v>
      </c>
      <c r="Q35" s="28">
        <f t="shared" si="0"/>
        <v>3</v>
      </c>
      <c r="R35" s="28">
        <f t="shared" si="0"/>
        <v>72</v>
      </c>
      <c r="S35" s="28">
        <f t="shared" si="0"/>
        <v>1</v>
      </c>
      <c r="T35" s="28">
        <f t="shared" si="0"/>
        <v>27</v>
      </c>
      <c r="U35" s="28">
        <f t="shared" si="0"/>
        <v>2521</v>
      </c>
      <c r="V35" s="28">
        <f t="shared" si="0"/>
        <v>99</v>
      </c>
      <c r="W35" s="28">
        <f t="shared" si="0"/>
        <v>3</v>
      </c>
      <c r="X35" s="28">
        <f t="shared" si="0"/>
        <v>40</v>
      </c>
      <c r="Y35" s="28">
        <f t="shared" si="0"/>
        <v>13</v>
      </c>
      <c r="Z35" s="28">
        <f t="shared" si="0"/>
        <v>2</v>
      </c>
      <c r="AA35" s="28">
        <f t="shared" si="0"/>
        <v>50</v>
      </c>
      <c r="AB35" s="28">
        <f t="shared" si="0"/>
        <v>2</v>
      </c>
      <c r="AC35" s="28">
        <f t="shared" si="0"/>
        <v>11</v>
      </c>
      <c r="AD35" s="28">
        <f t="shared" si="0"/>
        <v>55</v>
      </c>
      <c r="AE35" s="28">
        <f t="shared" si="0"/>
        <v>9</v>
      </c>
      <c r="AF35" s="28">
        <f t="shared" si="0"/>
        <v>12</v>
      </c>
      <c r="AG35" s="28">
        <f t="shared" si="0"/>
        <v>1</v>
      </c>
      <c r="AH35" s="28">
        <f t="shared" si="0"/>
        <v>1</v>
      </c>
      <c r="AI35" s="28">
        <f t="shared" si="0"/>
        <v>1019</v>
      </c>
      <c r="AJ35" s="28">
        <f t="shared" si="0"/>
        <v>7405</v>
      </c>
    </row>
    <row r="36" spans="1:36" x14ac:dyDescent="0.2">
      <c r="A36" s="124"/>
      <c r="B36" s="124"/>
    </row>
  </sheetData>
  <mergeCells count="68"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8:B8"/>
    <mergeCell ref="A9:B9"/>
    <mergeCell ref="A10:B10"/>
    <mergeCell ref="A11:B11"/>
    <mergeCell ref="A12:B12"/>
    <mergeCell ref="A13:B13"/>
    <mergeCell ref="AH3:AH4"/>
    <mergeCell ref="AI3:AI4"/>
    <mergeCell ref="AJ3:AJ4"/>
    <mergeCell ref="A5:B5"/>
    <mergeCell ref="A6:B6"/>
    <mergeCell ref="A7:B7"/>
    <mergeCell ref="AB3:AB4"/>
    <mergeCell ref="AC3:AC4"/>
    <mergeCell ref="AD3:AD4"/>
    <mergeCell ref="AE3:AE4"/>
    <mergeCell ref="AF3:AF4"/>
    <mergeCell ref="AG3:AG4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A1:AJ1"/>
    <mergeCell ref="A2:AJ2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rightToLeft="1" view="pageBreakPreview" zoomScale="90" zoomScaleNormal="85" zoomScaleSheetLayoutView="90" workbookViewId="0">
      <selection activeCell="C3" sqref="C3:O4"/>
    </sheetView>
  </sheetViews>
  <sheetFormatPr defaultColWidth="6" defaultRowHeight="12.75" x14ac:dyDescent="0.2"/>
  <cols>
    <col min="1" max="1" width="18.125" style="21" customWidth="1"/>
    <col min="2" max="2" width="8.625" style="21" customWidth="1"/>
    <col min="3" max="3" width="7" style="21" customWidth="1"/>
    <col min="4" max="5" width="7.375" style="21" customWidth="1"/>
    <col min="6" max="6" width="6.875" style="21" customWidth="1"/>
    <col min="7" max="7" width="7.875" style="21" customWidth="1"/>
    <col min="8" max="8" width="6.875" style="21" customWidth="1"/>
    <col min="9" max="9" width="8.375" style="21" customWidth="1"/>
    <col min="10" max="10" width="8.625" style="21" customWidth="1"/>
    <col min="11" max="11" width="7.25" style="21" customWidth="1"/>
    <col min="12" max="12" width="8.375" style="21" customWidth="1"/>
    <col min="13" max="13" width="9.125" style="21" customWidth="1"/>
    <col min="14" max="14" width="9" style="21" customWidth="1"/>
    <col min="15" max="15" width="9.375" style="21" customWidth="1"/>
    <col min="16" max="17" width="6.25" style="21" bestFit="1" customWidth="1"/>
    <col min="18" max="16384" width="6" style="21"/>
  </cols>
  <sheetData>
    <row r="1" spans="1:15" ht="25.15" customHeight="1" x14ac:dyDescent="0.2">
      <c r="A1" s="1735" t="s">
        <v>90</v>
      </c>
      <c r="B1" s="1735"/>
      <c r="C1" s="1735"/>
      <c r="D1" s="1735"/>
      <c r="E1" s="1735"/>
      <c r="F1" s="1735"/>
      <c r="G1" s="1735"/>
      <c r="H1" s="1735"/>
      <c r="I1" s="1735"/>
      <c r="J1" s="1735"/>
      <c r="K1" s="1735"/>
      <c r="L1" s="1735"/>
      <c r="M1" s="1735"/>
      <c r="N1" s="1735"/>
      <c r="O1" s="1735"/>
    </row>
    <row r="2" spans="1:15" ht="25.15" customHeight="1" thickBot="1" x14ac:dyDescent="0.25">
      <c r="A2" s="1654" t="s">
        <v>260</v>
      </c>
      <c r="B2" s="1654"/>
      <c r="C2" s="1654"/>
      <c r="D2" s="1654"/>
      <c r="E2" s="1654"/>
      <c r="F2" s="1654"/>
      <c r="G2" s="1654"/>
      <c r="H2" s="1654"/>
      <c r="I2" s="1654"/>
      <c r="J2" s="1654"/>
      <c r="K2" s="1654"/>
      <c r="L2" s="1654"/>
      <c r="M2" s="1654"/>
      <c r="N2" s="1654"/>
      <c r="O2" s="1654"/>
    </row>
    <row r="3" spans="1:15" ht="55.5" customHeight="1" x14ac:dyDescent="0.2">
      <c r="A3" s="1735" t="s">
        <v>291</v>
      </c>
      <c r="B3" s="1735"/>
      <c r="C3" s="1727" t="s">
        <v>92</v>
      </c>
      <c r="D3" s="1875" t="s">
        <v>231</v>
      </c>
      <c r="E3" s="1875" t="s">
        <v>93</v>
      </c>
      <c r="F3" s="1570" t="s">
        <v>94</v>
      </c>
      <c r="G3" s="1570" t="s">
        <v>232</v>
      </c>
      <c r="H3" s="1813" t="s">
        <v>240</v>
      </c>
      <c r="I3" s="1813" t="s">
        <v>241</v>
      </c>
      <c r="J3" s="1813" t="s">
        <v>242</v>
      </c>
      <c r="K3" s="1813" t="s">
        <v>243</v>
      </c>
      <c r="L3" s="1813" t="s">
        <v>244</v>
      </c>
      <c r="M3" s="1813" t="s">
        <v>245</v>
      </c>
      <c r="N3" s="1813" t="s">
        <v>300</v>
      </c>
      <c r="O3" s="1813" t="s">
        <v>0</v>
      </c>
    </row>
    <row r="4" spans="1:15" ht="31.9" customHeight="1" thickBot="1" x14ac:dyDescent="0.25">
      <c r="A4" s="1876"/>
      <c r="B4" s="1876"/>
      <c r="C4" s="1820"/>
      <c r="D4" s="1814"/>
      <c r="E4" s="1814"/>
      <c r="F4" s="1814"/>
      <c r="G4" s="1814"/>
      <c r="H4" s="1814"/>
      <c r="I4" s="1814"/>
      <c r="J4" s="1814"/>
      <c r="K4" s="1814"/>
      <c r="L4" s="1814"/>
      <c r="M4" s="1814"/>
      <c r="N4" s="1814"/>
      <c r="O4" s="1814"/>
    </row>
    <row r="5" spans="1:15" ht="25.15" customHeight="1" thickTop="1" x14ac:dyDescent="0.2">
      <c r="A5" s="1736" t="s">
        <v>27</v>
      </c>
      <c r="B5" s="1736"/>
      <c r="C5" s="218">
        <v>1</v>
      </c>
      <c r="D5" s="219">
        <v>0</v>
      </c>
      <c r="E5" s="219">
        <v>0</v>
      </c>
      <c r="F5" s="219">
        <v>0</v>
      </c>
      <c r="G5" s="219">
        <v>0</v>
      </c>
      <c r="H5" s="219">
        <v>0</v>
      </c>
      <c r="I5" s="219">
        <v>0</v>
      </c>
      <c r="J5" s="219">
        <v>2</v>
      </c>
      <c r="K5" s="219">
        <v>0</v>
      </c>
      <c r="L5" s="219">
        <v>0</v>
      </c>
      <c r="M5" s="219">
        <v>0</v>
      </c>
      <c r="N5" s="219">
        <v>1</v>
      </c>
      <c r="O5" s="219">
        <v>4</v>
      </c>
    </row>
    <row r="6" spans="1:15" ht="25.15" customHeight="1" x14ac:dyDescent="0.2">
      <c r="A6" s="1736" t="s">
        <v>100</v>
      </c>
      <c r="B6" s="1736"/>
      <c r="C6" s="219">
        <v>5</v>
      </c>
      <c r="D6" s="219">
        <v>1</v>
      </c>
      <c r="E6" s="219">
        <v>8</v>
      </c>
      <c r="F6" s="219">
        <v>95</v>
      </c>
      <c r="G6" s="219">
        <v>0</v>
      </c>
      <c r="H6" s="219">
        <v>0</v>
      </c>
      <c r="I6" s="219">
        <v>0</v>
      </c>
      <c r="J6" s="219">
        <v>0</v>
      </c>
      <c r="K6" s="219">
        <v>0</v>
      </c>
      <c r="L6" s="219">
        <v>4</v>
      </c>
      <c r="M6" s="219">
        <v>0</v>
      </c>
      <c r="N6" s="219">
        <v>732</v>
      </c>
      <c r="O6" s="219">
        <v>845</v>
      </c>
    </row>
    <row r="7" spans="1:15" ht="25.15" customHeight="1" x14ac:dyDescent="0.2">
      <c r="A7" s="1736" t="s">
        <v>32</v>
      </c>
      <c r="B7" s="1736"/>
      <c r="C7" s="218">
        <v>0</v>
      </c>
      <c r="D7" s="218">
        <v>3</v>
      </c>
      <c r="E7" s="218">
        <v>1</v>
      </c>
      <c r="F7" s="219">
        <v>2</v>
      </c>
      <c r="G7" s="219">
        <v>1</v>
      </c>
      <c r="H7" s="218">
        <v>3</v>
      </c>
      <c r="I7" s="218">
        <v>7</v>
      </c>
      <c r="J7" s="219">
        <v>1</v>
      </c>
      <c r="K7" s="218">
        <v>2</v>
      </c>
      <c r="L7" s="218">
        <v>0</v>
      </c>
      <c r="M7" s="218">
        <v>0</v>
      </c>
      <c r="N7" s="218">
        <v>1</v>
      </c>
      <c r="O7" s="218">
        <v>21</v>
      </c>
    </row>
    <row r="8" spans="1:15" ht="25.15" customHeight="1" x14ac:dyDescent="0.2">
      <c r="A8" s="1736" t="s">
        <v>34</v>
      </c>
      <c r="B8" s="1736"/>
      <c r="C8" s="218">
        <v>0</v>
      </c>
      <c r="D8" s="219">
        <v>0</v>
      </c>
      <c r="E8" s="219">
        <v>0</v>
      </c>
      <c r="F8" s="219">
        <v>0</v>
      </c>
      <c r="G8" s="219">
        <v>0</v>
      </c>
      <c r="H8" s="219">
        <v>0</v>
      </c>
      <c r="I8" s="219">
        <v>0</v>
      </c>
      <c r="J8" s="218">
        <v>1</v>
      </c>
      <c r="K8" s="219">
        <v>1</v>
      </c>
      <c r="L8" s="219">
        <v>0</v>
      </c>
      <c r="M8" s="219">
        <v>1</v>
      </c>
      <c r="N8" s="219">
        <v>0</v>
      </c>
      <c r="O8" s="218">
        <v>3</v>
      </c>
    </row>
    <row r="9" spans="1:15" ht="25.15" customHeight="1" thickBot="1" x14ac:dyDescent="0.25">
      <c r="A9" s="1736" t="s">
        <v>35</v>
      </c>
      <c r="B9" s="1736"/>
      <c r="C9" s="218">
        <v>1</v>
      </c>
      <c r="D9" s="219">
        <v>0</v>
      </c>
      <c r="E9" s="219">
        <v>0</v>
      </c>
      <c r="F9" s="219">
        <v>0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19">
        <v>0</v>
      </c>
      <c r="N9" s="219">
        <v>0</v>
      </c>
      <c r="O9" s="219">
        <v>1</v>
      </c>
    </row>
    <row r="10" spans="1:15" ht="27" customHeight="1" thickBot="1" x14ac:dyDescent="0.25">
      <c r="A10" s="1873" t="s">
        <v>0</v>
      </c>
      <c r="B10" s="1874"/>
      <c r="C10" s="233">
        <f>SUM(C5:C9)</f>
        <v>7</v>
      </c>
      <c r="D10" s="233">
        <f t="shared" ref="D10:O10" si="0">SUM(D5:D9)</f>
        <v>4</v>
      </c>
      <c r="E10" s="233">
        <f t="shared" si="0"/>
        <v>9</v>
      </c>
      <c r="F10" s="233">
        <f t="shared" si="0"/>
        <v>97</v>
      </c>
      <c r="G10" s="233">
        <f t="shared" si="0"/>
        <v>1</v>
      </c>
      <c r="H10" s="233">
        <f t="shared" si="0"/>
        <v>3</v>
      </c>
      <c r="I10" s="233">
        <f t="shared" si="0"/>
        <v>7</v>
      </c>
      <c r="J10" s="233">
        <f t="shared" si="0"/>
        <v>4</v>
      </c>
      <c r="K10" s="233">
        <f t="shared" si="0"/>
        <v>3</v>
      </c>
      <c r="L10" s="233">
        <f t="shared" si="0"/>
        <v>4</v>
      </c>
      <c r="M10" s="233">
        <f t="shared" si="0"/>
        <v>1</v>
      </c>
      <c r="N10" s="233">
        <f t="shared" si="0"/>
        <v>734</v>
      </c>
      <c r="O10" s="233">
        <f t="shared" si="0"/>
        <v>874</v>
      </c>
    </row>
    <row r="11" spans="1:15" x14ac:dyDescent="0.2">
      <c r="A11" s="124"/>
      <c r="B11" s="124"/>
    </row>
  </sheetData>
  <mergeCells count="22">
    <mergeCell ref="D3:D4"/>
    <mergeCell ref="E3:E4"/>
    <mergeCell ref="C3:C4"/>
    <mergeCell ref="G3:G4"/>
    <mergeCell ref="A3:B4"/>
    <mergeCell ref="F3:F4"/>
    <mergeCell ref="A1:O1"/>
    <mergeCell ref="A2:O2"/>
    <mergeCell ref="N3:N4"/>
    <mergeCell ref="O3:O4"/>
    <mergeCell ref="A10:B10"/>
    <mergeCell ref="A8:B8"/>
    <mergeCell ref="A9:B9"/>
    <mergeCell ref="A6:B6"/>
    <mergeCell ref="A7:B7"/>
    <mergeCell ref="A5:B5"/>
    <mergeCell ref="L3:L4"/>
    <mergeCell ref="M3:M4"/>
    <mergeCell ref="H3:H4"/>
    <mergeCell ref="I3:I4"/>
    <mergeCell ref="J3:J4"/>
    <mergeCell ref="K3:K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rightToLeft="1" zoomScale="85" zoomScaleNormal="85" zoomScaleSheetLayoutView="90" workbookViewId="0">
      <selection activeCell="A3" sqref="A3:B4"/>
    </sheetView>
  </sheetViews>
  <sheetFormatPr defaultColWidth="6" defaultRowHeight="12.75" x14ac:dyDescent="0.2"/>
  <cols>
    <col min="1" max="1" width="18.125" style="21" customWidth="1"/>
    <col min="2" max="2" width="8.625" style="21" customWidth="1"/>
    <col min="3" max="3" width="6.875" style="21" bestFit="1" customWidth="1"/>
    <col min="4" max="4" width="8" style="21" customWidth="1"/>
    <col min="5" max="5" width="6.375" style="21" bestFit="1" customWidth="1"/>
    <col min="6" max="6" width="8.25" style="21" bestFit="1" customWidth="1"/>
    <col min="7" max="18" width="6.25" style="21" bestFit="1" customWidth="1"/>
    <col min="19" max="20" width="7.875" style="21" bestFit="1" customWidth="1"/>
    <col min="21" max="16384" width="6" style="21"/>
  </cols>
  <sheetData>
    <row r="1" spans="1:13" ht="25.15" customHeight="1" x14ac:dyDescent="0.2">
      <c r="A1" s="1570" t="s">
        <v>90</v>
      </c>
      <c r="B1" s="1570"/>
      <c r="C1" s="1570"/>
      <c r="D1" s="1570"/>
      <c r="E1" s="1570"/>
      <c r="F1" s="1570"/>
      <c r="G1" s="1570"/>
      <c r="H1" s="1570"/>
      <c r="I1" s="1570"/>
      <c r="J1" s="1570"/>
      <c r="K1" s="1570"/>
      <c r="L1" s="1570"/>
      <c r="M1" s="1570"/>
    </row>
    <row r="2" spans="1:13" ht="25.15" customHeight="1" x14ac:dyDescent="0.2">
      <c r="A2" s="1495" t="s">
        <v>261</v>
      </c>
      <c r="B2" s="1495"/>
      <c r="C2" s="1495"/>
      <c r="D2" s="1495"/>
      <c r="E2" s="1495"/>
      <c r="F2" s="1495"/>
      <c r="G2" s="1495"/>
      <c r="H2" s="1495"/>
      <c r="I2" s="1495"/>
      <c r="J2" s="1495"/>
      <c r="K2" s="1495"/>
      <c r="L2" s="1495"/>
      <c r="M2" s="1495"/>
    </row>
    <row r="3" spans="1:13" ht="55.5" customHeight="1" x14ac:dyDescent="0.2">
      <c r="A3" s="1818" t="s">
        <v>230</v>
      </c>
      <c r="B3" s="1818"/>
      <c r="C3" s="1813" t="s">
        <v>257</v>
      </c>
      <c r="D3" s="1813" t="s">
        <v>0</v>
      </c>
      <c r="E3" s="119"/>
      <c r="F3" s="119"/>
    </row>
    <row r="4" spans="1:13" ht="31.9" customHeight="1" thickBot="1" x14ac:dyDescent="0.25">
      <c r="A4" s="1819"/>
      <c r="B4" s="1819"/>
      <c r="C4" s="1814"/>
      <c r="D4" s="1814"/>
    </row>
    <row r="5" spans="1:13" ht="25.15" customHeight="1" thickTop="1" thickBot="1" x14ac:dyDescent="0.25">
      <c r="A5" s="1798" t="s">
        <v>32</v>
      </c>
      <c r="B5" s="1798"/>
      <c r="C5" s="42">
        <v>10</v>
      </c>
      <c r="D5" s="42">
        <v>10</v>
      </c>
    </row>
    <row r="6" spans="1:13" ht="27" customHeight="1" thickBot="1" x14ac:dyDescent="0.25">
      <c r="A6" s="1815" t="s">
        <v>0</v>
      </c>
      <c r="B6" s="1816"/>
      <c r="C6" s="28">
        <v>10</v>
      </c>
      <c r="D6" s="28">
        <v>10</v>
      </c>
    </row>
    <row r="7" spans="1:13" x14ac:dyDescent="0.2">
      <c r="A7" s="124"/>
      <c r="B7" s="124"/>
    </row>
  </sheetData>
  <mergeCells count="7">
    <mergeCell ref="A6:B6"/>
    <mergeCell ref="A2:M2"/>
    <mergeCell ref="A1:M1"/>
    <mergeCell ref="A5:B5"/>
    <mergeCell ref="C3:C4"/>
    <mergeCell ref="D3:D4"/>
    <mergeCell ref="A3:B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rightToLeft="1" topLeftCell="A4" zoomScale="55" zoomScaleNormal="55" workbookViewId="0">
      <selection activeCell="X21" sqref="X21"/>
    </sheetView>
  </sheetViews>
  <sheetFormatPr defaultRowHeight="34.15" customHeight="1" x14ac:dyDescent="0.2"/>
  <cols>
    <col min="1" max="1" width="26.625" customWidth="1"/>
    <col min="2" max="2" width="7.625" customWidth="1"/>
    <col min="3" max="3" width="8.75" customWidth="1"/>
    <col min="4" max="4" width="8.875" customWidth="1"/>
    <col min="5" max="5" width="8" customWidth="1"/>
    <col min="6" max="6" width="9.25" customWidth="1"/>
    <col min="7" max="7" width="8.875" customWidth="1"/>
    <col min="8" max="8" width="9.875" customWidth="1"/>
    <col min="9" max="9" width="8.625" customWidth="1"/>
    <col min="10" max="10" width="12.625" customWidth="1"/>
    <col min="11" max="11" width="10.375" customWidth="1"/>
    <col min="12" max="12" width="7.75" customWidth="1"/>
    <col min="13" max="13" width="9.125" customWidth="1"/>
    <col min="14" max="14" width="9.375" customWidth="1"/>
    <col min="15" max="15" width="11" customWidth="1"/>
    <col min="16" max="16" width="11.125" customWidth="1"/>
    <col min="17" max="17" width="10.375" customWidth="1"/>
    <col min="18" max="18" width="11.125" customWidth="1"/>
  </cols>
  <sheetData>
    <row r="1" spans="1:24" ht="22.5" customHeight="1" x14ac:dyDescent="0.2">
      <c r="A1" s="1881" t="s">
        <v>108</v>
      </c>
      <c r="B1" s="1881"/>
      <c r="C1" s="1881"/>
      <c r="D1" s="1881"/>
      <c r="E1" s="1881"/>
      <c r="F1" s="1881"/>
      <c r="G1" s="1881"/>
      <c r="H1" s="1881"/>
      <c r="I1" s="1881"/>
      <c r="J1" s="1881"/>
      <c r="K1" s="1881"/>
      <c r="L1" s="1881"/>
      <c r="M1" s="1881"/>
      <c r="N1" s="1881"/>
      <c r="O1" s="1881"/>
      <c r="P1" s="1881"/>
      <c r="Q1" s="1881"/>
      <c r="R1" s="1881"/>
      <c r="S1" s="1881"/>
      <c r="T1" s="1881"/>
      <c r="U1" s="1881"/>
      <c r="V1" s="1881"/>
      <c r="W1" s="1881"/>
      <c r="X1" s="1881"/>
    </row>
    <row r="2" spans="1:24" ht="24" customHeight="1" thickBot="1" x14ac:dyDescent="0.25">
      <c r="A2" s="1881" t="s">
        <v>274</v>
      </c>
      <c r="B2" s="1881"/>
      <c r="C2" s="1881"/>
      <c r="D2" s="1881"/>
      <c r="E2" s="1881"/>
      <c r="F2" s="1881"/>
      <c r="G2" s="1881"/>
      <c r="H2" s="1881"/>
      <c r="I2" s="1881"/>
      <c r="J2" s="1881"/>
      <c r="K2" s="1881"/>
      <c r="L2" s="1881"/>
      <c r="M2" s="1881"/>
      <c r="N2" s="1881"/>
      <c r="O2" s="1881"/>
      <c r="P2" s="1881"/>
      <c r="Q2" s="1881"/>
      <c r="R2" s="1881"/>
      <c r="S2" s="1881"/>
      <c r="T2" s="1881"/>
      <c r="U2" s="1881"/>
      <c r="V2" s="1881"/>
      <c r="W2" s="1881"/>
      <c r="X2" s="1881"/>
    </row>
    <row r="3" spans="1:24" ht="26.25" customHeight="1" thickBot="1" x14ac:dyDescent="0.25">
      <c r="A3" s="1882" t="s">
        <v>230</v>
      </c>
      <c r="B3" s="1883" t="s">
        <v>109</v>
      </c>
      <c r="C3" s="1884"/>
      <c r="D3" s="1884"/>
      <c r="E3" s="1884"/>
      <c r="F3" s="1884"/>
      <c r="G3" s="1884"/>
      <c r="H3" s="1884"/>
      <c r="I3" s="1884"/>
      <c r="J3" s="1884"/>
      <c r="K3" s="1884"/>
      <c r="L3" s="1884"/>
      <c r="M3" s="1884"/>
      <c r="N3" s="1884"/>
      <c r="O3" s="1884"/>
      <c r="P3" s="1884"/>
      <c r="Q3" s="1884"/>
      <c r="R3" s="1884"/>
      <c r="S3" s="1884"/>
      <c r="T3" s="1884"/>
      <c r="U3" s="1884"/>
      <c r="V3" s="1884"/>
      <c r="W3" s="1884"/>
      <c r="X3" s="1884"/>
    </row>
    <row r="4" spans="1:24" ht="34.15" customHeight="1" x14ac:dyDescent="0.2">
      <c r="A4" s="1881"/>
      <c r="B4" s="1885" t="s">
        <v>110</v>
      </c>
      <c r="C4" s="1879" t="s">
        <v>111</v>
      </c>
      <c r="D4" s="1879" t="s">
        <v>112</v>
      </c>
      <c r="E4" s="1877" t="s">
        <v>262</v>
      </c>
      <c r="F4" s="1877" t="s">
        <v>263</v>
      </c>
      <c r="G4" s="1879" t="s">
        <v>113</v>
      </c>
      <c r="H4" s="1879" t="s">
        <v>114</v>
      </c>
      <c r="I4" s="1877" t="s">
        <v>115</v>
      </c>
      <c r="J4" s="1877" t="s">
        <v>116</v>
      </c>
      <c r="K4" s="1877" t="s">
        <v>264</v>
      </c>
      <c r="L4" s="1877" t="s">
        <v>265</v>
      </c>
      <c r="M4" s="1877" t="s">
        <v>117</v>
      </c>
      <c r="N4" s="1877" t="s">
        <v>119</v>
      </c>
      <c r="O4" s="1877" t="s">
        <v>120</v>
      </c>
      <c r="P4" s="1877" t="s">
        <v>187</v>
      </c>
      <c r="Q4" s="1877" t="s">
        <v>121</v>
      </c>
      <c r="R4" s="1877" t="s">
        <v>123</v>
      </c>
      <c r="S4" s="1877" t="s">
        <v>128</v>
      </c>
      <c r="T4" s="1877" t="s">
        <v>129</v>
      </c>
      <c r="U4" s="1877" t="s">
        <v>188</v>
      </c>
      <c r="V4" s="1877" t="s">
        <v>130</v>
      </c>
      <c r="W4" s="1877" t="s">
        <v>185</v>
      </c>
      <c r="X4" s="1877" t="s">
        <v>131</v>
      </c>
    </row>
    <row r="5" spans="1:24" ht="40.5" customHeight="1" thickBot="1" x14ac:dyDescent="0.25">
      <c r="A5" s="1881"/>
      <c r="B5" s="1886"/>
      <c r="C5" s="1880"/>
      <c r="D5" s="1880"/>
      <c r="E5" s="1878"/>
      <c r="F5" s="1878"/>
      <c r="G5" s="1880"/>
      <c r="H5" s="1880"/>
      <c r="I5" s="1878"/>
      <c r="J5" s="1878"/>
      <c r="K5" s="1878"/>
      <c r="L5" s="1878"/>
      <c r="M5" s="1878"/>
      <c r="N5" s="1878"/>
      <c r="O5" s="1878"/>
      <c r="P5" s="1878"/>
      <c r="Q5" s="1878"/>
      <c r="R5" s="1878"/>
      <c r="S5" s="1878"/>
      <c r="T5" s="1878"/>
      <c r="U5" s="1878"/>
      <c r="V5" s="1878"/>
      <c r="W5" s="1878"/>
      <c r="X5" s="1878"/>
    </row>
    <row r="6" spans="1:24" ht="24.95" customHeight="1" thickTop="1" x14ac:dyDescent="0.2">
      <c r="A6" s="128" t="s">
        <v>71</v>
      </c>
      <c r="B6" s="135">
        <v>0</v>
      </c>
      <c r="C6" s="133">
        <v>0</v>
      </c>
      <c r="D6" s="135">
        <v>0</v>
      </c>
      <c r="E6" s="133">
        <v>0</v>
      </c>
      <c r="F6" s="135">
        <v>0</v>
      </c>
      <c r="G6" s="133">
        <v>0</v>
      </c>
      <c r="H6" s="135">
        <v>0</v>
      </c>
      <c r="I6" s="133">
        <v>0</v>
      </c>
      <c r="J6" s="135">
        <v>0</v>
      </c>
      <c r="K6" s="133">
        <v>0</v>
      </c>
      <c r="L6" s="135">
        <v>0</v>
      </c>
      <c r="M6" s="133">
        <v>0</v>
      </c>
      <c r="N6" s="135">
        <v>0</v>
      </c>
      <c r="O6" s="133">
        <v>0</v>
      </c>
      <c r="P6" s="135">
        <v>0</v>
      </c>
      <c r="Q6" s="133">
        <v>47</v>
      </c>
      <c r="R6" s="135">
        <v>0</v>
      </c>
      <c r="S6" s="133">
        <v>0</v>
      </c>
      <c r="T6" s="135">
        <v>0</v>
      </c>
      <c r="U6" s="133">
        <v>0</v>
      </c>
      <c r="V6" s="135">
        <v>0</v>
      </c>
      <c r="W6" s="133">
        <v>0</v>
      </c>
      <c r="X6" s="135">
        <v>0</v>
      </c>
    </row>
    <row r="7" spans="1:24" ht="24.95" customHeight="1" x14ac:dyDescent="0.2">
      <c r="A7" s="129" t="s">
        <v>28</v>
      </c>
      <c r="B7" s="136">
        <v>23</v>
      </c>
      <c r="C7" s="134">
        <v>22</v>
      </c>
      <c r="D7" s="134">
        <v>39</v>
      </c>
      <c r="E7" s="134">
        <v>0</v>
      </c>
      <c r="F7" s="134">
        <v>2</v>
      </c>
      <c r="G7" s="134">
        <v>59</v>
      </c>
      <c r="H7" s="134">
        <v>0</v>
      </c>
      <c r="I7" s="134">
        <v>2</v>
      </c>
      <c r="J7" s="134">
        <v>2</v>
      </c>
      <c r="K7" s="134">
        <v>1</v>
      </c>
      <c r="L7" s="134">
        <v>32</v>
      </c>
      <c r="M7" s="134">
        <v>0</v>
      </c>
      <c r="N7" s="134">
        <v>17</v>
      </c>
      <c r="O7" s="134">
        <v>29</v>
      </c>
      <c r="P7" s="134">
        <v>2</v>
      </c>
      <c r="Q7" s="134">
        <v>59</v>
      </c>
      <c r="R7" s="134">
        <v>0</v>
      </c>
      <c r="S7" s="134">
        <v>0</v>
      </c>
      <c r="T7" s="134">
        <v>0</v>
      </c>
      <c r="U7" s="134">
        <v>0</v>
      </c>
      <c r="V7" s="134">
        <v>0</v>
      </c>
      <c r="W7" s="134">
        <v>12</v>
      </c>
      <c r="X7" s="134">
        <v>206</v>
      </c>
    </row>
    <row r="8" spans="1:24" ht="24.95" customHeight="1" x14ac:dyDescent="0.2">
      <c r="A8" s="129" t="s">
        <v>72</v>
      </c>
      <c r="B8" s="136">
        <v>0</v>
      </c>
      <c r="C8" s="134">
        <v>0</v>
      </c>
      <c r="D8" s="134">
        <v>0</v>
      </c>
      <c r="E8" s="134">
        <v>0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0</v>
      </c>
      <c r="N8" s="134">
        <v>0</v>
      </c>
      <c r="O8" s="134">
        <v>0</v>
      </c>
      <c r="P8" s="134">
        <v>0</v>
      </c>
      <c r="Q8" s="134">
        <v>19</v>
      </c>
      <c r="R8" s="134">
        <v>0</v>
      </c>
      <c r="S8" s="134">
        <v>0</v>
      </c>
      <c r="T8" s="134">
        <v>0</v>
      </c>
      <c r="U8" s="134">
        <v>0</v>
      </c>
      <c r="V8" s="134">
        <v>0</v>
      </c>
      <c r="W8" s="134">
        <v>0</v>
      </c>
      <c r="X8" s="134">
        <v>0</v>
      </c>
    </row>
    <row r="9" spans="1:24" ht="24.95" customHeight="1" x14ac:dyDescent="0.2">
      <c r="A9" s="129" t="s">
        <v>30</v>
      </c>
      <c r="B9" s="136">
        <v>3</v>
      </c>
      <c r="C9" s="134">
        <v>0</v>
      </c>
      <c r="D9" s="134">
        <v>0</v>
      </c>
      <c r="E9" s="134">
        <v>0</v>
      </c>
      <c r="F9" s="134">
        <v>0</v>
      </c>
      <c r="G9" s="134">
        <v>0</v>
      </c>
      <c r="H9" s="134">
        <v>0</v>
      </c>
      <c r="I9" s="134">
        <v>0</v>
      </c>
      <c r="J9" s="134">
        <v>0</v>
      </c>
      <c r="K9" s="134">
        <v>0</v>
      </c>
      <c r="L9" s="134">
        <v>0</v>
      </c>
      <c r="M9" s="134">
        <v>0</v>
      </c>
      <c r="N9" s="134">
        <v>0</v>
      </c>
      <c r="O9" s="134">
        <v>0</v>
      </c>
      <c r="P9" s="134">
        <v>0</v>
      </c>
      <c r="Q9" s="134">
        <v>0</v>
      </c>
      <c r="R9" s="134">
        <v>0</v>
      </c>
      <c r="S9" s="134">
        <v>0</v>
      </c>
      <c r="T9" s="134">
        <v>0</v>
      </c>
      <c r="U9" s="134">
        <v>0</v>
      </c>
      <c r="V9" s="134">
        <v>0</v>
      </c>
      <c r="W9" s="134">
        <v>0</v>
      </c>
      <c r="X9" s="134">
        <v>0</v>
      </c>
    </row>
    <row r="10" spans="1:24" ht="24.95" customHeight="1" x14ac:dyDescent="0.2">
      <c r="A10" s="129" t="s">
        <v>31</v>
      </c>
      <c r="B10" s="136">
        <v>25</v>
      </c>
      <c r="C10" s="134">
        <v>151</v>
      </c>
      <c r="D10" s="134">
        <v>141</v>
      </c>
      <c r="E10" s="134">
        <v>22</v>
      </c>
      <c r="F10" s="134">
        <v>1</v>
      </c>
      <c r="G10" s="134">
        <v>66</v>
      </c>
      <c r="H10" s="134">
        <v>11</v>
      </c>
      <c r="I10" s="134">
        <v>10</v>
      </c>
      <c r="J10" s="134">
        <v>1</v>
      </c>
      <c r="K10" s="134">
        <v>36</v>
      </c>
      <c r="L10" s="134">
        <v>1</v>
      </c>
      <c r="M10" s="134">
        <v>1</v>
      </c>
      <c r="N10" s="134">
        <v>137</v>
      </c>
      <c r="O10" s="134">
        <v>2</v>
      </c>
      <c r="P10" s="134">
        <v>1</v>
      </c>
      <c r="Q10" s="134">
        <v>435</v>
      </c>
      <c r="R10" s="134">
        <v>1</v>
      </c>
      <c r="S10" s="134">
        <v>1</v>
      </c>
      <c r="T10" s="134">
        <v>1</v>
      </c>
      <c r="U10" s="134">
        <v>1</v>
      </c>
      <c r="V10" s="134">
        <v>404</v>
      </c>
      <c r="W10" s="134">
        <v>1</v>
      </c>
      <c r="X10" s="134">
        <v>68</v>
      </c>
    </row>
    <row r="11" spans="1:24" ht="24.95" customHeight="1" x14ac:dyDescent="0.2">
      <c r="A11" s="129" t="s">
        <v>32</v>
      </c>
      <c r="B11" s="136">
        <v>16</v>
      </c>
      <c r="C11" s="134">
        <v>4</v>
      </c>
      <c r="D11" s="134">
        <v>44</v>
      </c>
      <c r="E11" s="134">
        <v>1</v>
      </c>
      <c r="F11" s="134">
        <v>2</v>
      </c>
      <c r="G11" s="134">
        <v>9</v>
      </c>
      <c r="H11" s="134">
        <v>11</v>
      </c>
      <c r="I11" s="134">
        <v>6</v>
      </c>
      <c r="J11" s="134">
        <v>5</v>
      </c>
      <c r="K11" s="134">
        <v>2</v>
      </c>
      <c r="L11" s="134">
        <v>1</v>
      </c>
      <c r="M11" s="134">
        <v>1</v>
      </c>
      <c r="N11" s="134">
        <v>17</v>
      </c>
      <c r="O11" s="134">
        <v>8</v>
      </c>
      <c r="P11" s="134">
        <v>1</v>
      </c>
      <c r="Q11" s="134">
        <v>64</v>
      </c>
      <c r="R11" s="134">
        <v>1</v>
      </c>
      <c r="S11" s="134">
        <v>1</v>
      </c>
      <c r="T11" s="134">
        <v>2</v>
      </c>
      <c r="U11" s="134">
        <v>1</v>
      </c>
      <c r="V11" s="134">
        <v>30</v>
      </c>
      <c r="W11" s="134">
        <v>19</v>
      </c>
      <c r="X11" s="134">
        <v>179</v>
      </c>
    </row>
    <row r="12" spans="1:24" ht="24.95" customHeight="1" x14ac:dyDescent="0.2">
      <c r="A12" s="129" t="s">
        <v>33</v>
      </c>
      <c r="B12" s="136">
        <v>10</v>
      </c>
      <c r="C12" s="134">
        <v>17</v>
      </c>
      <c r="D12" s="134">
        <v>81</v>
      </c>
      <c r="E12" s="134">
        <v>0</v>
      </c>
      <c r="F12" s="134">
        <v>0</v>
      </c>
      <c r="G12" s="134">
        <v>258</v>
      </c>
      <c r="H12" s="134">
        <v>0</v>
      </c>
      <c r="I12" s="134">
        <v>1</v>
      </c>
      <c r="J12" s="134">
        <v>9</v>
      </c>
      <c r="K12" s="134">
        <v>0</v>
      </c>
      <c r="L12" s="134">
        <v>0</v>
      </c>
      <c r="M12" s="134">
        <v>0</v>
      </c>
      <c r="N12" s="134">
        <v>18</v>
      </c>
      <c r="O12" s="134">
        <v>0</v>
      </c>
      <c r="P12" s="134">
        <v>0</v>
      </c>
      <c r="Q12" s="134">
        <v>0</v>
      </c>
      <c r="R12" s="134">
        <v>0</v>
      </c>
      <c r="S12" s="134">
        <v>0</v>
      </c>
      <c r="T12" s="134">
        <v>0</v>
      </c>
      <c r="U12" s="134">
        <v>12</v>
      </c>
      <c r="V12" s="134">
        <v>0</v>
      </c>
      <c r="W12" s="134">
        <v>16</v>
      </c>
      <c r="X12" s="134">
        <v>199</v>
      </c>
    </row>
    <row r="13" spans="1:24" ht="24.95" customHeight="1" x14ac:dyDescent="0.2">
      <c r="A13" s="129" t="s">
        <v>73</v>
      </c>
      <c r="B13" s="136">
        <v>24</v>
      </c>
      <c r="C13" s="134">
        <v>1</v>
      </c>
      <c r="D13" s="134">
        <v>52</v>
      </c>
      <c r="E13" s="134">
        <v>4</v>
      </c>
      <c r="F13" s="134">
        <v>4</v>
      </c>
      <c r="G13" s="134">
        <v>13</v>
      </c>
      <c r="H13" s="134">
        <v>1</v>
      </c>
      <c r="I13" s="134">
        <v>30</v>
      </c>
      <c r="J13" s="134">
        <v>7</v>
      </c>
      <c r="K13" s="134">
        <v>1</v>
      </c>
      <c r="L13" s="134">
        <v>2</v>
      </c>
      <c r="M13" s="134">
        <v>1</v>
      </c>
      <c r="N13" s="134">
        <v>29</v>
      </c>
      <c r="O13" s="134">
        <v>12</v>
      </c>
      <c r="P13" s="134">
        <v>12</v>
      </c>
      <c r="Q13" s="134">
        <v>173</v>
      </c>
      <c r="R13" s="134">
        <v>1</v>
      </c>
      <c r="S13" s="134">
        <v>2</v>
      </c>
      <c r="T13" s="134">
        <v>40</v>
      </c>
      <c r="U13" s="134">
        <v>33</v>
      </c>
      <c r="V13" s="134">
        <v>32</v>
      </c>
      <c r="W13" s="134">
        <v>1</v>
      </c>
      <c r="X13" s="134">
        <v>16</v>
      </c>
    </row>
    <row r="14" spans="1:24" ht="24.95" customHeight="1" x14ac:dyDescent="0.2">
      <c r="A14" s="129" t="s">
        <v>35</v>
      </c>
      <c r="B14" s="136">
        <v>3</v>
      </c>
      <c r="C14" s="134">
        <v>2</v>
      </c>
      <c r="D14" s="134">
        <v>49</v>
      </c>
      <c r="E14" s="134">
        <v>2</v>
      </c>
      <c r="F14" s="134">
        <v>2</v>
      </c>
      <c r="G14" s="134">
        <v>1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34">
        <v>4</v>
      </c>
      <c r="N14" s="134">
        <v>11</v>
      </c>
      <c r="O14" s="134">
        <v>10</v>
      </c>
      <c r="P14" s="134">
        <v>0</v>
      </c>
      <c r="Q14" s="134">
        <v>422</v>
      </c>
      <c r="R14" s="134">
        <v>0</v>
      </c>
      <c r="S14" s="134">
        <v>0</v>
      </c>
      <c r="T14" s="134">
        <v>0</v>
      </c>
      <c r="U14" s="134">
        <v>0</v>
      </c>
      <c r="V14" s="134">
        <v>40</v>
      </c>
      <c r="W14" s="134">
        <v>0</v>
      </c>
      <c r="X14" s="134">
        <v>14</v>
      </c>
    </row>
    <row r="15" spans="1:24" ht="24.95" customHeight="1" x14ac:dyDescent="0.2">
      <c r="A15" s="129" t="s">
        <v>74</v>
      </c>
      <c r="B15" s="136">
        <v>0</v>
      </c>
      <c r="C15" s="134">
        <v>0</v>
      </c>
      <c r="D15" s="134">
        <v>0</v>
      </c>
      <c r="E15" s="134">
        <v>0</v>
      </c>
      <c r="F15" s="134">
        <v>0</v>
      </c>
      <c r="G15" s="134">
        <v>0</v>
      </c>
      <c r="H15" s="134">
        <v>0</v>
      </c>
      <c r="I15" s="134">
        <v>0</v>
      </c>
      <c r="J15" s="134">
        <v>0</v>
      </c>
      <c r="K15" s="134">
        <v>0</v>
      </c>
      <c r="L15" s="134">
        <v>0</v>
      </c>
      <c r="M15" s="134">
        <v>0</v>
      </c>
      <c r="N15" s="134">
        <v>0</v>
      </c>
      <c r="O15" s="134">
        <v>1</v>
      </c>
      <c r="P15" s="134">
        <v>0</v>
      </c>
      <c r="Q15" s="134">
        <v>677</v>
      </c>
      <c r="R15" s="134">
        <v>0</v>
      </c>
      <c r="S15" s="134">
        <v>0</v>
      </c>
      <c r="T15" s="134">
        <v>0</v>
      </c>
      <c r="U15" s="134">
        <v>0</v>
      </c>
      <c r="V15" s="134">
        <v>0</v>
      </c>
      <c r="W15" s="134">
        <v>0</v>
      </c>
      <c r="X15" s="134">
        <v>9</v>
      </c>
    </row>
    <row r="16" spans="1:24" ht="24.95" customHeight="1" x14ac:dyDescent="0.2">
      <c r="A16" s="129" t="s">
        <v>75</v>
      </c>
      <c r="B16" s="136">
        <v>0</v>
      </c>
      <c r="C16" s="134">
        <v>0</v>
      </c>
      <c r="D16" s="134">
        <v>0</v>
      </c>
      <c r="E16" s="134">
        <v>0</v>
      </c>
      <c r="F16" s="134">
        <v>0</v>
      </c>
      <c r="G16" s="134">
        <v>9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4">
        <v>0</v>
      </c>
      <c r="N16" s="134">
        <v>0</v>
      </c>
      <c r="O16" s="134">
        <v>0</v>
      </c>
      <c r="P16" s="134">
        <v>0</v>
      </c>
      <c r="Q16" s="134">
        <v>353</v>
      </c>
      <c r="R16" s="134">
        <v>0</v>
      </c>
      <c r="S16" s="134">
        <v>0</v>
      </c>
      <c r="T16" s="134">
        <v>0</v>
      </c>
      <c r="U16" s="134">
        <v>0</v>
      </c>
      <c r="V16" s="134">
        <v>41</v>
      </c>
      <c r="W16" s="134">
        <v>0</v>
      </c>
      <c r="X16" s="134">
        <v>43</v>
      </c>
    </row>
    <row r="17" spans="1:24" ht="24.95" customHeight="1" x14ac:dyDescent="0.2">
      <c r="A17" s="129" t="s">
        <v>38</v>
      </c>
      <c r="B17" s="136">
        <v>0</v>
      </c>
      <c r="C17" s="134">
        <v>0</v>
      </c>
      <c r="D17" s="134">
        <v>0</v>
      </c>
      <c r="E17" s="134">
        <v>0</v>
      </c>
      <c r="F17" s="134">
        <v>0</v>
      </c>
      <c r="G17" s="134">
        <v>0</v>
      </c>
      <c r="H17" s="134">
        <v>0</v>
      </c>
      <c r="I17" s="134">
        <v>0</v>
      </c>
      <c r="J17" s="134">
        <v>0</v>
      </c>
      <c r="K17" s="134">
        <v>0</v>
      </c>
      <c r="L17" s="134">
        <v>0</v>
      </c>
      <c r="M17" s="134">
        <v>0</v>
      </c>
      <c r="N17" s="134">
        <v>0</v>
      </c>
      <c r="O17" s="134">
        <v>0</v>
      </c>
      <c r="P17" s="134">
        <v>0</v>
      </c>
      <c r="Q17" s="134">
        <v>0</v>
      </c>
      <c r="R17" s="134">
        <v>0</v>
      </c>
      <c r="S17" s="134">
        <v>0</v>
      </c>
      <c r="T17" s="134">
        <v>0</v>
      </c>
      <c r="U17" s="134">
        <v>0</v>
      </c>
      <c r="V17" s="134">
        <v>0</v>
      </c>
      <c r="W17" s="134">
        <v>0</v>
      </c>
      <c r="X17" s="134">
        <v>2</v>
      </c>
    </row>
    <row r="18" spans="1:24" ht="24.95" customHeight="1" x14ac:dyDescent="0.2">
      <c r="A18" s="129" t="s">
        <v>76</v>
      </c>
      <c r="B18" s="136">
        <v>0</v>
      </c>
      <c r="C18" s="134">
        <v>0</v>
      </c>
      <c r="D18" s="134">
        <v>0</v>
      </c>
      <c r="E18" s="134">
        <v>0</v>
      </c>
      <c r="F18" s="134">
        <v>0</v>
      </c>
      <c r="G18" s="134">
        <v>6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34">
        <v>0</v>
      </c>
      <c r="N18" s="134">
        <v>0</v>
      </c>
      <c r="O18" s="134">
        <v>1</v>
      </c>
      <c r="P18" s="134">
        <v>0</v>
      </c>
      <c r="Q18" s="134">
        <v>0</v>
      </c>
      <c r="R18" s="134">
        <v>0</v>
      </c>
      <c r="S18" s="134">
        <v>0</v>
      </c>
      <c r="T18" s="134">
        <v>0</v>
      </c>
      <c r="U18" s="134">
        <v>0</v>
      </c>
      <c r="V18" s="134">
        <v>0</v>
      </c>
      <c r="W18" s="134">
        <v>0</v>
      </c>
      <c r="X18" s="134">
        <v>33</v>
      </c>
    </row>
    <row r="19" spans="1:24" ht="24.95" customHeight="1" x14ac:dyDescent="0.2">
      <c r="A19" s="129" t="s">
        <v>40</v>
      </c>
      <c r="B19" s="136">
        <v>0</v>
      </c>
      <c r="C19" s="134">
        <v>0</v>
      </c>
      <c r="D19" s="134">
        <v>0</v>
      </c>
      <c r="E19" s="134">
        <v>0</v>
      </c>
      <c r="F19" s="134">
        <v>0</v>
      </c>
      <c r="G19" s="134">
        <v>2</v>
      </c>
      <c r="H19" s="134">
        <v>0</v>
      </c>
      <c r="I19" s="134">
        <v>0</v>
      </c>
      <c r="J19" s="134">
        <v>0</v>
      </c>
      <c r="K19" s="134">
        <v>0</v>
      </c>
      <c r="L19" s="134">
        <v>0</v>
      </c>
      <c r="M19" s="134">
        <v>0</v>
      </c>
      <c r="N19" s="134">
        <v>4</v>
      </c>
      <c r="O19" s="134">
        <v>1</v>
      </c>
      <c r="P19" s="134">
        <v>1</v>
      </c>
      <c r="Q19" s="134">
        <v>19</v>
      </c>
      <c r="R19" s="134">
        <v>0</v>
      </c>
      <c r="S19" s="134">
        <v>0</v>
      </c>
      <c r="T19" s="134">
        <v>0</v>
      </c>
      <c r="U19" s="134">
        <v>0</v>
      </c>
      <c r="V19" s="134">
        <v>23</v>
      </c>
      <c r="W19" s="134">
        <v>0</v>
      </c>
      <c r="X19" s="134">
        <v>1</v>
      </c>
    </row>
    <row r="20" spans="1:24" ht="34.15" customHeight="1" x14ac:dyDescent="0.2">
      <c r="A20" s="129" t="s">
        <v>77</v>
      </c>
      <c r="B20" s="136">
        <v>0</v>
      </c>
      <c r="C20" s="136">
        <v>0</v>
      </c>
      <c r="D20" s="136">
        <v>0</v>
      </c>
      <c r="E20" s="136">
        <v>0</v>
      </c>
      <c r="F20" s="136">
        <v>0</v>
      </c>
      <c r="G20" s="136">
        <v>7</v>
      </c>
      <c r="H20" s="136">
        <v>0</v>
      </c>
      <c r="I20" s="136">
        <v>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0</v>
      </c>
      <c r="P20" s="136">
        <v>0</v>
      </c>
      <c r="Q20" s="136">
        <v>31</v>
      </c>
      <c r="R20" s="136">
        <v>0</v>
      </c>
      <c r="S20" s="136">
        <v>0</v>
      </c>
      <c r="T20" s="136">
        <v>0</v>
      </c>
      <c r="U20" s="136">
        <v>0</v>
      </c>
      <c r="V20" s="136">
        <v>8</v>
      </c>
      <c r="W20" s="136">
        <v>0</v>
      </c>
      <c r="X20" s="136">
        <v>3</v>
      </c>
    </row>
    <row r="21" spans="1:24" ht="34.15" customHeight="1" x14ac:dyDescent="0.2">
      <c r="A21" s="129" t="s">
        <v>79</v>
      </c>
      <c r="B21" s="136">
        <v>0</v>
      </c>
      <c r="C21" s="136">
        <v>0</v>
      </c>
      <c r="D21" s="136">
        <v>0</v>
      </c>
      <c r="E21" s="136">
        <v>0</v>
      </c>
      <c r="F21" s="136">
        <v>0</v>
      </c>
      <c r="G21" s="136">
        <v>0</v>
      </c>
      <c r="H21" s="136">
        <v>0</v>
      </c>
      <c r="I21" s="136">
        <v>0</v>
      </c>
      <c r="J21" s="136">
        <v>0</v>
      </c>
      <c r="K21" s="136">
        <v>0</v>
      </c>
      <c r="L21" s="136">
        <v>0</v>
      </c>
      <c r="M21" s="136">
        <v>0</v>
      </c>
      <c r="N21" s="136">
        <v>1</v>
      </c>
      <c r="O21" s="136">
        <v>0</v>
      </c>
      <c r="P21" s="136">
        <v>0</v>
      </c>
      <c r="Q21" s="136">
        <v>16</v>
      </c>
      <c r="R21" s="136">
        <v>0</v>
      </c>
      <c r="S21" s="136">
        <v>0</v>
      </c>
      <c r="T21" s="136">
        <v>0</v>
      </c>
      <c r="U21" s="136">
        <v>0</v>
      </c>
      <c r="V21" s="136">
        <v>12</v>
      </c>
      <c r="W21" s="136">
        <v>0</v>
      </c>
      <c r="X21" s="136">
        <v>0</v>
      </c>
    </row>
    <row r="22" spans="1:24" ht="34.15" customHeight="1" x14ac:dyDescent="0.2">
      <c r="A22" s="129" t="s">
        <v>44</v>
      </c>
      <c r="B22" s="136">
        <v>0</v>
      </c>
      <c r="C22" s="136">
        <v>0</v>
      </c>
      <c r="D22" s="136">
        <v>0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6">
        <v>0</v>
      </c>
      <c r="Q22" s="136">
        <v>0</v>
      </c>
      <c r="R22" s="136">
        <v>0</v>
      </c>
      <c r="S22" s="136">
        <v>0</v>
      </c>
      <c r="T22" s="136">
        <v>0</v>
      </c>
      <c r="U22" s="136">
        <v>0</v>
      </c>
      <c r="V22" s="136">
        <v>0</v>
      </c>
      <c r="W22" s="136">
        <v>0</v>
      </c>
      <c r="X22" s="136">
        <v>22</v>
      </c>
    </row>
    <row r="23" spans="1:24" ht="34.15" customHeight="1" x14ac:dyDescent="0.2">
      <c r="A23" s="132" t="s">
        <v>45</v>
      </c>
      <c r="B23" s="136">
        <v>0</v>
      </c>
      <c r="C23" s="136">
        <v>0</v>
      </c>
      <c r="D23" s="136">
        <v>0</v>
      </c>
      <c r="E23" s="136">
        <v>0</v>
      </c>
      <c r="F23" s="136">
        <v>0</v>
      </c>
      <c r="G23" s="136">
        <v>0</v>
      </c>
      <c r="H23" s="136">
        <v>0</v>
      </c>
      <c r="I23" s="136">
        <v>0</v>
      </c>
      <c r="J23" s="136">
        <v>0</v>
      </c>
      <c r="K23" s="136">
        <v>0</v>
      </c>
      <c r="L23" s="136">
        <v>0</v>
      </c>
      <c r="M23" s="136">
        <v>0</v>
      </c>
      <c r="N23" s="136">
        <v>0</v>
      </c>
      <c r="O23" s="136">
        <v>0</v>
      </c>
      <c r="P23" s="136">
        <v>0</v>
      </c>
      <c r="Q23" s="136">
        <v>159</v>
      </c>
      <c r="R23" s="136">
        <v>0</v>
      </c>
      <c r="S23" s="136">
        <v>0</v>
      </c>
      <c r="T23" s="136">
        <v>0</v>
      </c>
      <c r="U23" s="136">
        <v>0</v>
      </c>
      <c r="V23" s="136">
        <v>54</v>
      </c>
      <c r="W23" s="136">
        <v>0</v>
      </c>
      <c r="X23" s="136">
        <v>0</v>
      </c>
    </row>
    <row r="24" spans="1:24" ht="34.15" customHeight="1" x14ac:dyDescent="0.2">
      <c r="A24" s="129" t="s">
        <v>46</v>
      </c>
      <c r="B24" s="136">
        <v>0</v>
      </c>
      <c r="C24" s="136">
        <v>0</v>
      </c>
      <c r="D24" s="136">
        <v>4</v>
      </c>
      <c r="E24" s="136">
        <v>0</v>
      </c>
      <c r="F24" s="136">
        <v>2</v>
      </c>
      <c r="G24" s="136">
        <v>3</v>
      </c>
      <c r="H24" s="136">
        <v>0</v>
      </c>
      <c r="I24" s="136">
        <v>0</v>
      </c>
      <c r="J24" s="136">
        <v>0</v>
      </c>
      <c r="K24" s="136">
        <v>0</v>
      </c>
      <c r="L24" s="136">
        <v>0</v>
      </c>
      <c r="M24" s="136">
        <v>0</v>
      </c>
      <c r="N24" s="136">
        <v>11</v>
      </c>
      <c r="O24" s="136">
        <v>0</v>
      </c>
      <c r="P24" s="136">
        <v>0</v>
      </c>
      <c r="Q24" s="136">
        <v>61</v>
      </c>
      <c r="R24" s="136">
        <v>0</v>
      </c>
      <c r="S24" s="136">
        <v>0</v>
      </c>
      <c r="T24" s="136">
        <v>0</v>
      </c>
      <c r="U24" s="136">
        <v>0</v>
      </c>
      <c r="V24" s="136">
        <v>28</v>
      </c>
      <c r="W24" s="136">
        <v>0</v>
      </c>
      <c r="X24" s="136">
        <v>13</v>
      </c>
    </row>
    <row r="25" spans="1:24" ht="34.15" customHeight="1" x14ac:dyDescent="0.2">
      <c r="A25" s="129" t="s">
        <v>174</v>
      </c>
      <c r="B25" s="136">
        <v>2</v>
      </c>
      <c r="C25" s="136">
        <v>0</v>
      </c>
      <c r="D25" s="136">
        <v>9</v>
      </c>
      <c r="E25" s="136">
        <v>0</v>
      </c>
      <c r="F25" s="136">
        <v>0</v>
      </c>
      <c r="G25" s="136">
        <v>2</v>
      </c>
      <c r="H25" s="136">
        <v>0</v>
      </c>
      <c r="I25" s="136">
        <v>0</v>
      </c>
      <c r="J25" s="136">
        <v>0</v>
      </c>
      <c r="K25" s="136">
        <v>0</v>
      </c>
      <c r="L25" s="136">
        <v>0</v>
      </c>
      <c r="M25" s="136">
        <v>0</v>
      </c>
      <c r="N25" s="136">
        <v>0</v>
      </c>
      <c r="O25" s="136">
        <v>7</v>
      </c>
      <c r="P25" s="136">
        <v>0</v>
      </c>
      <c r="Q25" s="136">
        <v>0</v>
      </c>
      <c r="R25" s="136">
        <v>0</v>
      </c>
      <c r="S25" s="136">
        <v>0</v>
      </c>
      <c r="T25" s="136">
        <v>0</v>
      </c>
      <c r="U25" s="136">
        <v>0</v>
      </c>
      <c r="V25" s="136">
        <v>0</v>
      </c>
      <c r="W25" s="136">
        <v>0</v>
      </c>
      <c r="X25" s="136">
        <v>2</v>
      </c>
    </row>
    <row r="26" spans="1:24" ht="34.15" customHeight="1" x14ac:dyDescent="0.2">
      <c r="A26" s="129" t="s">
        <v>81</v>
      </c>
      <c r="B26" s="136">
        <v>0</v>
      </c>
      <c r="C26" s="136">
        <v>0</v>
      </c>
      <c r="D26" s="136">
        <v>3</v>
      </c>
      <c r="E26" s="136">
        <v>0</v>
      </c>
      <c r="F26" s="136">
        <v>0</v>
      </c>
      <c r="G26" s="136">
        <v>5</v>
      </c>
      <c r="H26" s="136">
        <v>0</v>
      </c>
      <c r="I26" s="136">
        <v>0</v>
      </c>
      <c r="J26" s="136">
        <v>0</v>
      </c>
      <c r="K26" s="136">
        <v>0</v>
      </c>
      <c r="L26" s="136">
        <v>0</v>
      </c>
      <c r="M26" s="136">
        <v>0</v>
      </c>
      <c r="N26" s="136">
        <v>0</v>
      </c>
      <c r="O26" s="136">
        <v>0</v>
      </c>
      <c r="P26" s="136">
        <v>0</v>
      </c>
      <c r="Q26" s="136">
        <v>0</v>
      </c>
      <c r="R26" s="136">
        <v>0</v>
      </c>
      <c r="S26" s="136">
        <v>0</v>
      </c>
      <c r="T26" s="136">
        <v>0</v>
      </c>
      <c r="U26" s="136">
        <v>0</v>
      </c>
      <c r="V26" s="136">
        <v>0</v>
      </c>
      <c r="W26" s="136">
        <v>0</v>
      </c>
      <c r="X26" s="136">
        <v>0</v>
      </c>
    </row>
    <row r="27" spans="1:24" ht="34.15" customHeight="1" x14ac:dyDescent="0.2">
      <c r="A27" s="129" t="s">
        <v>88</v>
      </c>
      <c r="B27" s="136">
        <v>0</v>
      </c>
      <c r="C27" s="136">
        <v>0</v>
      </c>
      <c r="D27" s="136">
        <v>1</v>
      </c>
      <c r="E27" s="136">
        <v>0</v>
      </c>
      <c r="F27" s="136">
        <v>2</v>
      </c>
      <c r="G27" s="136">
        <v>0</v>
      </c>
      <c r="H27" s="136">
        <v>0</v>
      </c>
      <c r="I27" s="136">
        <v>0</v>
      </c>
      <c r="J27" s="136">
        <v>0</v>
      </c>
      <c r="K27" s="136">
        <v>0</v>
      </c>
      <c r="L27" s="136">
        <v>0</v>
      </c>
      <c r="M27" s="136">
        <v>0</v>
      </c>
      <c r="N27" s="136">
        <v>0</v>
      </c>
      <c r="O27" s="136">
        <v>1</v>
      </c>
      <c r="P27" s="136">
        <v>0</v>
      </c>
      <c r="Q27" s="136">
        <v>17</v>
      </c>
      <c r="R27" s="136">
        <v>0</v>
      </c>
      <c r="S27" s="136">
        <v>0</v>
      </c>
      <c r="T27" s="136">
        <v>0</v>
      </c>
      <c r="U27" s="136">
        <v>0</v>
      </c>
      <c r="V27" s="136">
        <v>0</v>
      </c>
      <c r="W27" s="136">
        <v>0</v>
      </c>
      <c r="X27" s="136">
        <v>8</v>
      </c>
    </row>
    <row r="28" spans="1:24" ht="34.15" customHeight="1" x14ac:dyDescent="0.2">
      <c r="A28" s="129" t="s">
        <v>58</v>
      </c>
      <c r="B28" s="136">
        <v>0</v>
      </c>
      <c r="C28" s="136">
        <v>0</v>
      </c>
      <c r="D28" s="136">
        <v>0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>
        <v>0</v>
      </c>
      <c r="Q28" s="136">
        <v>0</v>
      </c>
      <c r="R28" s="136">
        <v>0</v>
      </c>
      <c r="S28" s="136">
        <v>0</v>
      </c>
      <c r="T28" s="136">
        <v>0</v>
      </c>
      <c r="U28" s="136">
        <v>0</v>
      </c>
      <c r="V28" s="136">
        <v>0</v>
      </c>
      <c r="W28" s="136">
        <v>0</v>
      </c>
      <c r="X28" s="136">
        <v>2</v>
      </c>
    </row>
    <row r="29" spans="1:24" ht="34.15" customHeight="1" x14ac:dyDescent="0.2">
      <c r="A29" s="129" t="s">
        <v>159</v>
      </c>
      <c r="B29" s="136">
        <v>0</v>
      </c>
      <c r="C29" s="136">
        <v>0</v>
      </c>
      <c r="D29" s="136">
        <v>0</v>
      </c>
      <c r="E29" s="136">
        <v>0</v>
      </c>
      <c r="F29" s="136">
        <v>0</v>
      </c>
      <c r="G29" s="136">
        <v>0</v>
      </c>
      <c r="H29" s="136">
        <v>0</v>
      </c>
      <c r="I29" s="136">
        <v>0</v>
      </c>
      <c r="J29" s="136">
        <v>0</v>
      </c>
      <c r="K29" s="136">
        <v>0</v>
      </c>
      <c r="L29" s="136">
        <v>0</v>
      </c>
      <c r="M29" s="136">
        <v>0</v>
      </c>
      <c r="N29" s="136">
        <v>0</v>
      </c>
      <c r="O29" s="136">
        <v>0</v>
      </c>
      <c r="P29" s="136">
        <v>0</v>
      </c>
      <c r="Q29" s="136">
        <v>10</v>
      </c>
      <c r="R29" s="136">
        <v>0</v>
      </c>
      <c r="S29" s="136">
        <v>0</v>
      </c>
      <c r="T29" s="136">
        <v>0</v>
      </c>
      <c r="U29" s="136">
        <v>0</v>
      </c>
      <c r="V29" s="136">
        <v>0</v>
      </c>
      <c r="W29" s="136">
        <v>0</v>
      </c>
      <c r="X29" s="136">
        <v>0</v>
      </c>
    </row>
    <row r="30" spans="1:24" ht="34.15" customHeight="1" x14ac:dyDescent="0.2">
      <c r="A30" s="129" t="s">
        <v>164</v>
      </c>
      <c r="B30" s="136">
        <v>0</v>
      </c>
      <c r="C30" s="136">
        <v>0</v>
      </c>
      <c r="D30" s="136">
        <v>0</v>
      </c>
      <c r="E30" s="136">
        <v>0</v>
      </c>
      <c r="F30" s="136">
        <v>0</v>
      </c>
      <c r="G30" s="136">
        <v>0</v>
      </c>
      <c r="H30" s="136">
        <v>0</v>
      </c>
      <c r="I30" s="136">
        <v>0</v>
      </c>
      <c r="J30" s="136">
        <v>0</v>
      </c>
      <c r="K30" s="136">
        <v>0</v>
      </c>
      <c r="L30" s="136">
        <v>0</v>
      </c>
      <c r="M30" s="136">
        <v>0</v>
      </c>
      <c r="N30" s="136">
        <v>1</v>
      </c>
      <c r="O30" s="136">
        <v>0</v>
      </c>
      <c r="P30" s="136">
        <v>0</v>
      </c>
      <c r="Q30" s="136">
        <v>28</v>
      </c>
      <c r="R30" s="136">
        <v>0</v>
      </c>
      <c r="S30" s="136">
        <v>0</v>
      </c>
      <c r="T30" s="136">
        <v>0</v>
      </c>
      <c r="U30" s="136">
        <v>0</v>
      </c>
      <c r="V30" s="136">
        <v>31</v>
      </c>
      <c r="W30" s="136">
        <v>0</v>
      </c>
      <c r="X30" s="136">
        <v>0</v>
      </c>
    </row>
    <row r="31" spans="1:24" ht="34.15" customHeight="1" thickBot="1" x14ac:dyDescent="0.25">
      <c r="A31" s="131" t="s">
        <v>165</v>
      </c>
      <c r="B31" s="138">
        <v>0</v>
      </c>
      <c r="C31" s="138">
        <v>0</v>
      </c>
      <c r="D31" s="138">
        <v>0</v>
      </c>
      <c r="E31" s="138">
        <v>0</v>
      </c>
      <c r="F31" s="138">
        <v>0</v>
      </c>
      <c r="G31" s="138">
        <v>4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  <c r="T31" s="138">
        <v>0</v>
      </c>
      <c r="U31" s="138">
        <v>0</v>
      </c>
      <c r="V31" s="138">
        <v>0</v>
      </c>
      <c r="W31" s="138">
        <v>0</v>
      </c>
      <c r="X31" s="138">
        <v>0</v>
      </c>
    </row>
    <row r="32" spans="1:24" ht="30.6" customHeight="1" thickBot="1" x14ac:dyDescent="0.25">
      <c r="A32" s="139" t="s">
        <v>59</v>
      </c>
      <c r="B32" s="140">
        <f>SUM(B6:B31)</f>
        <v>106</v>
      </c>
      <c r="C32" s="140">
        <f t="shared" ref="C32:X32" si="0">SUM(C6:C31)</f>
        <v>197</v>
      </c>
      <c r="D32" s="140">
        <f t="shared" si="0"/>
        <v>423</v>
      </c>
      <c r="E32" s="140">
        <f t="shared" si="0"/>
        <v>29</v>
      </c>
      <c r="F32" s="140">
        <f t="shared" si="0"/>
        <v>15</v>
      </c>
      <c r="G32" s="140">
        <f t="shared" si="0"/>
        <v>444</v>
      </c>
      <c r="H32" s="140">
        <f t="shared" si="0"/>
        <v>23</v>
      </c>
      <c r="I32" s="140">
        <f t="shared" si="0"/>
        <v>49</v>
      </c>
      <c r="J32" s="140">
        <f t="shared" si="0"/>
        <v>24</v>
      </c>
      <c r="K32" s="140">
        <f t="shared" si="0"/>
        <v>40</v>
      </c>
      <c r="L32" s="140">
        <f t="shared" si="0"/>
        <v>36</v>
      </c>
      <c r="M32" s="140">
        <f t="shared" si="0"/>
        <v>7</v>
      </c>
      <c r="N32" s="140">
        <f t="shared" si="0"/>
        <v>246</v>
      </c>
      <c r="O32" s="140">
        <f t="shared" si="0"/>
        <v>72</v>
      </c>
      <c r="P32" s="140">
        <f t="shared" si="0"/>
        <v>17</v>
      </c>
      <c r="Q32" s="140">
        <f t="shared" si="0"/>
        <v>2590</v>
      </c>
      <c r="R32" s="140">
        <f t="shared" si="0"/>
        <v>3</v>
      </c>
      <c r="S32" s="140">
        <f t="shared" si="0"/>
        <v>4</v>
      </c>
      <c r="T32" s="140">
        <f t="shared" si="0"/>
        <v>43</v>
      </c>
      <c r="U32" s="140">
        <f t="shared" si="0"/>
        <v>47</v>
      </c>
      <c r="V32" s="140">
        <f t="shared" si="0"/>
        <v>703</v>
      </c>
      <c r="W32" s="140">
        <f t="shared" si="0"/>
        <v>49</v>
      </c>
      <c r="X32" s="140">
        <f t="shared" si="0"/>
        <v>820</v>
      </c>
    </row>
    <row r="33" spans="17:17" ht="34.15" customHeight="1" x14ac:dyDescent="0.2">
      <c r="Q33" s="142">
        <v>2</v>
      </c>
    </row>
  </sheetData>
  <mergeCells count="27">
    <mergeCell ref="A1:X1"/>
    <mergeCell ref="A2:X2"/>
    <mergeCell ref="A3:A5"/>
    <mergeCell ref="B3:X3"/>
    <mergeCell ref="B4:B5"/>
    <mergeCell ref="C4:C5"/>
    <mergeCell ref="T4:T5"/>
    <mergeCell ref="U4:U5"/>
    <mergeCell ref="V4:V5"/>
    <mergeCell ref="W4:W5"/>
    <mergeCell ref="X4:X5"/>
    <mergeCell ref="D4:D5"/>
    <mergeCell ref="E4:E5"/>
    <mergeCell ref="F4:F5"/>
    <mergeCell ref="G4:G5"/>
    <mergeCell ref="S4:S5"/>
    <mergeCell ref="H4:H5"/>
    <mergeCell ref="I4:I5"/>
    <mergeCell ref="J4:J5"/>
    <mergeCell ref="K4:K5"/>
    <mergeCell ref="L4:L5"/>
    <mergeCell ref="R4:R5"/>
    <mergeCell ref="M4:M5"/>
    <mergeCell ref="N4:N5"/>
    <mergeCell ref="O4:O5"/>
    <mergeCell ref="P4:P5"/>
    <mergeCell ref="Q4:Q5"/>
  </mergeCells>
  <pageMargins left="0.56999999999999995" right="0.52" top="0.75" bottom="0.6" header="0.49" footer="0.31496062992126"/>
  <pageSetup paperSize="9" scale="51" orientation="portrait" r:id="rId1"/>
  <headerFooter>
    <oddFooter>&amp;C&amp;"-,غامق"&amp;10 &amp;12 12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rightToLeft="1" topLeftCell="A13" zoomScale="55" zoomScaleNormal="55" workbookViewId="0">
      <selection activeCell="T35" sqref="T35"/>
    </sheetView>
  </sheetViews>
  <sheetFormatPr defaultRowHeight="30.6" customHeight="1" x14ac:dyDescent="0.2"/>
  <cols>
    <col min="1" max="1" width="25.75" customWidth="1"/>
    <col min="2" max="2" width="9.75" customWidth="1"/>
    <col min="3" max="3" width="9.625" customWidth="1"/>
    <col min="4" max="4" width="10.375" customWidth="1"/>
    <col min="5" max="5" width="9.25" customWidth="1"/>
    <col min="6" max="6" width="9.375" customWidth="1"/>
    <col min="7" max="7" width="9.625" customWidth="1"/>
    <col min="8" max="8" width="9" customWidth="1"/>
    <col min="9" max="10" width="8.125" customWidth="1"/>
    <col min="11" max="11" width="7.75" customWidth="1"/>
    <col min="12" max="12" width="7.625" customWidth="1"/>
    <col min="13" max="13" width="10.75" customWidth="1"/>
    <col min="14" max="15" width="8" customWidth="1"/>
    <col min="16" max="16" width="7.25" customWidth="1"/>
    <col min="17" max="17" width="11.375" customWidth="1"/>
    <col min="18" max="18" width="9.25" customWidth="1"/>
    <col min="19" max="19" width="9.375" customWidth="1"/>
    <col min="20" max="20" width="8" customWidth="1"/>
    <col min="21" max="21" width="7.75" customWidth="1"/>
    <col min="22" max="22" width="8.375" customWidth="1"/>
    <col min="23" max="23" width="8.625" customWidth="1"/>
    <col min="24" max="24" width="8.125" customWidth="1"/>
  </cols>
  <sheetData>
    <row r="1" spans="1:24" ht="39.950000000000003" customHeight="1" thickBot="1" x14ac:dyDescent="0.25">
      <c r="A1" s="1881" t="s">
        <v>277</v>
      </c>
      <c r="B1" s="1881"/>
      <c r="C1" s="1881"/>
      <c r="D1" s="1881"/>
      <c r="E1" s="1881"/>
      <c r="F1" s="1881"/>
      <c r="G1" s="1881"/>
      <c r="H1" s="1881"/>
      <c r="I1" s="1881"/>
      <c r="J1" s="1881"/>
      <c r="K1" s="1881"/>
      <c r="L1" s="1881"/>
      <c r="M1" s="1881"/>
      <c r="N1" s="1881"/>
      <c r="O1" s="1881"/>
      <c r="P1" s="1881"/>
      <c r="Q1" s="1881"/>
      <c r="R1" s="1881"/>
      <c r="S1" s="1881"/>
      <c r="T1" s="1881"/>
      <c r="U1" s="1881"/>
      <c r="V1" s="1881"/>
      <c r="W1" s="1881"/>
      <c r="X1" s="1881"/>
    </row>
    <row r="2" spans="1:24" ht="30.6" customHeight="1" thickBot="1" x14ac:dyDescent="0.25">
      <c r="A2" s="1892" t="s">
        <v>230</v>
      </c>
      <c r="B2" s="1895" t="s">
        <v>109</v>
      </c>
      <c r="C2" s="1896"/>
      <c r="D2" s="1896"/>
      <c r="E2" s="1896"/>
      <c r="F2" s="1896"/>
      <c r="G2" s="1896"/>
      <c r="H2" s="1896"/>
      <c r="I2" s="1896"/>
      <c r="J2" s="1896"/>
      <c r="K2" s="1896"/>
      <c r="L2" s="1896"/>
      <c r="M2" s="1896"/>
      <c r="N2" s="1896"/>
      <c r="O2" s="1896"/>
      <c r="P2" s="1896"/>
      <c r="Q2" s="1896"/>
      <c r="R2" s="1896"/>
      <c r="S2" s="1896"/>
      <c r="T2" s="1896"/>
      <c r="U2" s="1896"/>
      <c r="V2" s="1896"/>
      <c r="W2" s="1896"/>
      <c r="X2" s="1896"/>
    </row>
    <row r="3" spans="1:24" ht="30.6" customHeight="1" thickBot="1" x14ac:dyDescent="0.25">
      <c r="A3" s="1893"/>
      <c r="B3" s="1877" t="s">
        <v>184</v>
      </c>
      <c r="C3" s="1877" t="s">
        <v>186</v>
      </c>
      <c r="D3" s="1877" t="s">
        <v>266</v>
      </c>
      <c r="E3" s="1877" t="s">
        <v>267</v>
      </c>
      <c r="F3" s="1877" t="s">
        <v>268</v>
      </c>
      <c r="G3" s="1877" t="s">
        <v>269</v>
      </c>
      <c r="H3" s="1888" t="s">
        <v>132</v>
      </c>
      <c r="I3" s="1888" t="s">
        <v>270</v>
      </c>
      <c r="J3" s="1888" t="s">
        <v>271</v>
      </c>
      <c r="K3" s="1888" t="s">
        <v>182</v>
      </c>
      <c r="L3" s="1888" t="s">
        <v>272</v>
      </c>
      <c r="M3" s="1888" t="s">
        <v>180</v>
      </c>
      <c r="N3" s="1877" t="s">
        <v>181</v>
      </c>
      <c r="O3" s="1877" t="s">
        <v>183</v>
      </c>
      <c r="P3" s="1877" t="s">
        <v>273</v>
      </c>
      <c r="Q3" s="1877" t="s">
        <v>118</v>
      </c>
      <c r="R3" s="1877" t="s">
        <v>122</v>
      </c>
      <c r="S3" s="1877" t="s">
        <v>124</v>
      </c>
      <c r="T3" s="1877" t="s">
        <v>126</v>
      </c>
      <c r="U3" s="1877" t="s">
        <v>127</v>
      </c>
      <c r="V3" s="1888" t="s">
        <v>133</v>
      </c>
      <c r="W3" s="1888" t="s">
        <v>97</v>
      </c>
      <c r="X3" s="1890" t="s">
        <v>0</v>
      </c>
    </row>
    <row r="4" spans="1:24" ht="30.6" customHeight="1" thickBot="1" x14ac:dyDescent="0.25">
      <c r="A4" s="1893"/>
      <c r="B4" s="1878"/>
      <c r="C4" s="1878"/>
      <c r="D4" s="1878"/>
      <c r="E4" s="1878"/>
      <c r="F4" s="1878"/>
      <c r="G4" s="1878"/>
      <c r="H4" s="1888"/>
      <c r="I4" s="1888"/>
      <c r="J4" s="1888"/>
      <c r="K4" s="1888"/>
      <c r="L4" s="1888"/>
      <c r="M4" s="1888"/>
      <c r="N4" s="1878"/>
      <c r="O4" s="1878"/>
      <c r="P4" s="1878"/>
      <c r="Q4" s="1878"/>
      <c r="R4" s="1878"/>
      <c r="S4" s="1878"/>
      <c r="T4" s="1878"/>
      <c r="U4" s="1878"/>
      <c r="V4" s="1888"/>
      <c r="W4" s="1888"/>
      <c r="X4" s="1890"/>
    </row>
    <row r="5" spans="1:24" ht="30.6" customHeight="1" thickBot="1" x14ac:dyDescent="0.25">
      <c r="A5" s="1894"/>
      <c r="B5" s="1887"/>
      <c r="C5" s="1887"/>
      <c r="D5" s="1887"/>
      <c r="E5" s="1887"/>
      <c r="F5" s="1887"/>
      <c r="G5" s="1887"/>
      <c r="H5" s="1889"/>
      <c r="I5" s="1889"/>
      <c r="J5" s="1889"/>
      <c r="K5" s="1889"/>
      <c r="L5" s="1889"/>
      <c r="M5" s="1889"/>
      <c r="N5" s="1887"/>
      <c r="O5" s="1887"/>
      <c r="P5" s="1887"/>
      <c r="Q5" s="1887"/>
      <c r="R5" s="1887"/>
      <c r="S5" s="1887"/>
      <c r="T5" s="1887"/>
      <c r="U5" s="1887"/>
      <c r="V5" s="1889"/>
      <c r="W5" s="1889"/>
      <c r="X5" s="1891"/>
    </row>
    <row r="6" spans="1:24" ht="30.6" customHeight="1" thickTop="1" x14ac:dyDescent="0.2">
      <c r="A6" s="128" t="s">
        <v>71</v>
      </c>
      <c r="B6" s="135">
        <v>0</v>
      </c>
      <c r="C6" s="133">
        <v>0</v>
      </c>
      <c r="D6" s="133">
        <v>0</v>
      </c>
      <c r="E6" s="133">
        <v>0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0</v>
      </c>
      <c r="O6" s="133">
        <v>0</v>
      </c>
      <c r="P6" s="133">
        <v>0</v>
      </c>
      <c r="Q6" s="133">
        <v>0</v>
      </c>
      <c r="R6" s="133">
        <v>0</v>
      </c>
      <c r="S6" s="133">
        <v>0</v>
      </c>
      <c r="T6" s="133">
        <v>0</v>
      </c>
      <c r="U6" s="133">
        <v>0</v>
      </c>
      <c r="V6" s="133">
        <v>0</v>
      </c>
      <c r="W6" s="133">
        <v>0</v>
      </c>
      <c r="X6" s="136">
        <v>47</v>
      </c>
    </row>
    <row r="7" spans="1:24" ht="30.6" customHeight="1" x14ac:dyDescent="0.2">
      <c r="A7" s="129" t="s">
        <v>28</v>
      </c>
      <c r="B7" s="136">
        <v>19</v>
      </c>
      <c r="C7" s="136">
        <v>43</v>
      </c>
      <c r="D7" s="136">
        <v>0</v>
      </c>
      <c r="E7" s="136">
        <v>2</v>
      </c>
      <c r="F7" s="136">
        <v>6</v>
      </c>
      <c r="G7" s="136">
        <v>0</v>
      </c>
      <c r="H7" s="136">
        <v>0</v>
      </c>
      <c r="I7" s="136">
        <v>0</v>
      </c>
      <c r="J7" s="136">
        <v>33</v>
      </c>
      <c r="K7" s="136">
        <v>0</v>
      </c>
      <c r="L7" s="136">
        <v>0</v>
      </c>
      <c r="M7" s="136">
        <v>1</v>
      </c>
      <c r="N7" s="136">
        <v>0</v>
      </c>
      <c r="O7" s="136">
        <v>2</v>
      </c>
      <c r="P7" s="136">
        <v>0</v>
      </c>
      <c r="Q7" s="136">
        <v>14</v>
      </c>
      <c r="R7" s="136">
        <v>0</v>
      </c>
      <c r="S7" s="136">
        <v>47</v>
      </c>
      <c r="T7" s="136">
        <v>32</v>
      </c>
      <c r="U7" s="136">
        <v>0</v>
      </c>
      <c r="V7" s="136">
        <v>21</v>
      </c>
      <c r="W7" s="136">
        <v>92</v>
      </c>
      <c r="X7" s="136">
        <v>819</v>
      </c>
    </row>
    <row r="8" spans="1:24" ht="30.6" customHeight="1" x14ac:dyDescent="0.2">
      <c r="A8" s="129" t="s">
        <v>72</v>
      </c>
      <c r="B8" s="136">
        <v>0</v>
      </c>
      <c r="C8" s="136">
        <v>0</v>
      </c>
      <c r="D8" s="136">
        <v>0</v>
      </c>
      <c r="E8" s="136">
        <v>0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136">
        <v>0</v>
      </c>
      <c r="R8" s="136">
        <v>0</v>
      </c>
      <c r="S8" s="136">
        <v>0</v>
      </c>
      <c r="T8" s="136">
        <v>0</v>
      </c>
      <c r="U8" s="136">
        <v>0</v>
      </c>
      <c r="V8" s="136">
        <v>0</v>
      </c>
      <c r="W8" s="136">
        <v>0</v>
      </c>
      <c r="X8" s="136">
        <v>19</v>
      </c>
    </row>
    <row r="9" spans="1:24" ht="30.6" customHeight="1" x14ac:dyDescent="0.2">
      <c r="A9" s="129" t="s">
        <v>30</v>
      </c>
      <c r="B9" s="141">
        <v>0</v>
      </c>
      <c r="C9" s="141">
        <v>0</v>
      </c>
      <c r="D9" s="141">
        <v>0</v>
      </c>
      <c r="E9" s="141">
        <v>0</v>
      </c>
      <c r="F9" s="141">
        <v>0</v>
      </c>
      <c r="G9" s="141">
        <v>0</v>
      </c>
      <c r="H9" s="141">
        <v>0</v>
      </c>
      <c r="I9" s="141">
        <v>0</v>
      </c>
      <c r="J9" s="141">
        <v>0</v>
      </c>
      <c r="K9" s="141">
        <v>0</v>
      </c>
      <c r="L9" s="141">
        <v>0</v>
      </c>
      <c r="M9" s="141">
        <v>0</v>
      </c>
      <c r="N9" s="141">
        <v>0</v>
      </c>
      <c r="O9" s="141">
        <v>0</v>
      </c>
      <c r="P9" s="141">
        <v>0</v>
      </c>
      <c r="Q9" s="141">
        <v>0</v>
      </c>
      <c r="R9" s="141">
        <v>0</v>
      </c>
      <c r="S9" s="141">
        <v>0</v>
      </c>
      <c r="T9" s="141">
        <v>0</v>
      </c>
      <c r="U9" s="141">
        <v>0</v>
      </c>
      <c r="V9" s="141">
        <v>0</v>
      </c>
      <c r="W9" s="141">
        <v>0</v>
      </c>
      <c r="X9" s="136">
        <v>3</v>
      </c>
    </row>
    <row r="10" spans="1:24" ht="30.6" customHeight="1" x14ac:dyDescent="0.2">
      <c r="A10" s="129" t="s">
        <v>31</v>
      </c>
      <c r="B10" s="136">
        <v>1</v>
      </c>
      <c r="C10" s="136">
        <v>1</v>
      </c>
      <c r="D10" s="136">
        <v>1</v>
      </c>
      <c r="E10" s="136">
        <v>1</v>
      </c>
      <c r="F10" s="136">
        <v>121</v>
      </c>
      <c r="G10" s="136">
        <v>7</v>
      </c>
      <c r="H10" s="136">
        <v>724</v>
      </c>
      <c r="I10" s="136">
        <v>1</v>
      </c>
      <c r="J10" s="136">
        <v>50</v>
      </c>
      <c r="K10" s="136">
        <v>94</v>
      </c>
      <c r="L10" s="136">
        <v>1</v>
      </c>
      <c r="M10" s="136">
        <v>1</v>
      </c>
      <c r="N10" s="136">
        <v>1</v>
      </c>
      <c r="O10" s="136">
        <v>2</v>
      </c>
      <c r="P10" s="136">
        <v>1</v>
      </c>
      <c r="Q10" s="136">
        <v>25</v>
      </c>
      <c r="R10" s="136">
        <v>111</v>
      </c>
      <c r="S10" s="136">
        <v>45</v>
      </c>
      <c r="T10" s="136">
        <v>7</v>
      </c>
      <c r="U10" s="136">
        <v>1</v>
      </c>
      <c r="V10" s="136">
        <v>18</v>
      </c>
      <c r="W10" s="136">
        <v>253.00000000000003</v>
      </c>
      <c r="X10" s="136">
        <v>2985</v>
      </c>
    </row>
    <row r="11" spans="1:24" ht="30.6" customHeight="1" x14ac:dyDescent="0.2">
      <c r="A11" s="129" t="s">
        <v>32</v>
      </c>
      <c r="B11" s="136">
        <v>1</v>
      </c>
      <c r="C11" s="136">
        <v>30</v>
      </c>
      <c r="D11" s="136">
        <v>4</v>
      </c>
      <c r="E11" s="136">
        <v>1</v>
      </c>
      <c r="F11" s="136">
        <v>1</v>
      </c>
      <c r="G11" s="136">
        <v>1</v>
      </c>
      <c r="H11" s="136">
        <v>3</v>
      </c>
      <c r="I11" s="136">
        <v>1</v>
      </c>
      <c r="J11" s="136">
        <v>9</v>
      </c>
      <c r="K11" s="136">
        <v>2</v>
      </c>
      <c r="L11" s="136">
        <v>1</v>
      </c>
      <c r="M11" s="136">
        <v>5</v>
      </c>
      <c r="N11" s="136">
        <v>1</v>
      </c>
      <c r="O11" s="136">
        <v>1</v>
      </c>
      <c r="P11" s="136">
        <v>1</v>
      </c>
      <c r="Q11" s="136">
        <v>5</v>
      </c>
      <c r="R11" s="136">
        <v>26</v>
      </c>
      <c r="S11" s="136">
        <v>1</v>
      </c>
      <c r="T11" s="136">
        <v>4</v>
      </c>
      <c r="U11" s="136">
        <v>1</v>
      </c>
      <c r="V11" s="136">
        <v>56</v>
      </c>
      <c r="W11" s="136">
        <v>203.00000000000003</v>
      </c>
      <c r="X11" s="136">
        <v>783</v>
      </c>
    </row>
    <row r="12" spans="1:24" ht="30.6" customHeight="1" x14ac:dyDescent="0.2">
      <c r="A12" s="129" t="s">
        <v>33</v>
      </c>
      <c r="B12" s="136">
        <v>0</v>
      </c>
      <c r="C12" s="136">
        <v>1</v>
      </c>
      <c r="D12" s="136">
        <v>2</v>
      </c>
      <c r="E12" s="136">
        <v>0</v>
      </c>
      <c r="F12" s="136">
        <v>0</v>
      </c>
      <c r="G12" s="136">
        <v>0</v>
      </c>
      <c r="H12" s="136">
        <v>0</v>
      </c>
      <c r="I12" s="136">
        <v>0</v>
      </c>
      <c r="J12" s="136">
        <v>15</v>
      </c>
      <c r="K12" s="136">
        <v>7</v>
      </c>
      <c r="L12" s="136">
        <v>0</v>
      </c>
      <c r="M12" s="136">
        <v>0</v>
      </c>
      <c r="N12" s="136">
        <v>0</v>
      </c>
      <c r="O12" s="136">
        <v>0</v>
      </c>
      <c r="P12" s="136">
        <v>0</v>
      </c>
      <c r="Q12" s="136">
        <v>0</v>
      </c>
      <c r="R12" s="136">
        <v>0</v>
      </c>
      <c r="S12" s="136">
        <v>0</v>
      </c>
      <c r="T12" s="136">
        <v>696</v>
      </c>
      <c r="U12" s="136">
        <v>3</v>
      </c>
      <c r="V12" s="136">
        <v>5</v>
      </c>
      <c r="W12" s="136">
        <v>3682</v>
      </c>
      <c r="X12" s="136">
        <v>5032</v>
      </c>
    </row>
    <row r="13" spans="1:24" ht="30.6" customHeight="1" x14ac:dyDescent="0.2">
      <c r="A13" s="129" t="s">
        <v>73</v>
      </c>
      <c r="B13" s="136">
        <v>1</v>
      </c>
      <c r="C13" s="136">
        <v>1</v>
      </c>
      <c r="D13" s="136">
        <v>1</v>
      </c>
      <c r="E13" s="136">
        <v>1</v>
      </c>
      <c r="F13" s="136">
        <v>1</v>
      </c>
      <c r="G13" s="136">
        <v>9</v>
      </c>
      <c r="H13" s="136">
        <v>1</v>
      </c>
      <c r="I13" s="136">
        <v>1</v>
      </c>
      <c r="J13" s="136">
        <v>16</v>
      </c>
      <c r="K13" s="136">
        <v>1</v>
      </c>
      <c r="L13" s="136">
        <v>1</v>
      </c>
      <c r="M13" s="136">
        <v>1</v>
      </c>
      <c r="N13" s="136">
        <v>1</v>
      </c>
      <c r="O13" s="136">
        <v>1</v>
      </c>
      <c r="P13" s="136">
        <v>1</v>
      </c>
      <c r="Q13" s="136">
        <v>1</v>
      </c>
      <c r="R13" s="136">
        <v>16</v>
      </c>
      <c r="S13" s="136">
        <v>13</v>
      </c>
      <c r="T13" s="136">
        <v>1</v>
      </c>
      <c r="U13" s="136">
        <v>32</v>
      </c>
      <c r="V13" s="136">
        <v>1</v>
      </c>
      <c r="W13" s="136">
        <v>59</v>
      </c>
      <c r="X13" s="136">
        <v>652</v>
      </c>
    </row>
    <row r="14" spans="1:24" ht="30.6" customHeight="1" x14ac:dyDescent="0.2">
      <c r="A14" s="129" t="s">
        <v>35</v>
      </c>
      <c r="B14" s="136">
        <v>0</v>
      </c>
      <c r="C14" s="136">
        <v>2</v>
      </c>
      <c r="D14" s="136">
        <v>0</v>
      </c>
      <c r="E14" s="136">
        <v>0</v>
      </c>
      <c r="F14" s="136">
        <v>0</v>
      </c>
      <c r="G14" s="136">
        <v>1</v>
      </c>
      <c r="H14" s="136">
        <v>0</v>
      </c>
      <c r="I14" s="136">
        <v>0</v>
      </c>
      <c r="J14" s="136">
        <v>1</v>
      </c>
      <c r="K14" s="136">
        <v>0</v>
      </c>
      <c r="L14" s="136">
        <v>0</v>
      </c>
      <c r="M14" s="136">
        <v>0</v>
      </c>
      <c r="N14" s="136">
        <v>0</v>
      </c>
      <c r="O14" s="136">
        <v>0</v>
      </c>
      <c r="P14" s="136">
        <v>1</v>
      </c>
      <c r="Q14" s="136">
        <v>0</v>
      </c>
      <c r="R14" s="136">
        <v>50</v>
      </c>
      <c r="S14" s="136">
        <v>2</v>
      </c>
      <c r="T14" s="136">
        <v>11</v>
      </c>
      <c r="U14" s="136">
        <v>0</v>
      </c>
      <c r="V14" s="136">
        <v>64</v>
      </c>
      <c r="W14" s="136">
        <v>25.000000000000004</v>
      </c>
      <c r="X14" s="136">
        <v>717</v>
      </c>
    </row>
    <row r="15" spans="1:24" ht="30.6" customHeight="1" x14ac:dyDescent="0.2">
      <c r="A15" s="129" t="s">
        <v>74</v>
      </c>
      <c r="B15" s="136">
        <v>0</v>
      </c>
      <c r="C15" s="136">
        <v>0</v>
      </c>
      <c r="D15" s="136">
        <v>0</v>
      </c>
      <c r="E15" s="136">
        <v>0</v>
      </c>
      <c r="F15" s="136">
        <v>0</v>
      </c>
      <c r="G15" s="136">
        <v>0</v>
      </c>
      <c r="H15" s="136">
        <v>0</v>
      </c>
      <c r="I15" s="136">
        <v>0</v>
      </c>
      <c r="J15" s="136">
        <v>0</v>
      </c>
      <c r="K15" s="136">
        <v>0</v>
      </c>
      <c r="L15" s="136">
        <v>0</v>
      </c>
      <c r="M15" s="136">
        <v>0</v>
      </c>
      <c r="N15" s="136">
        <v>0</v>
      </c>
      <c r="O15" s="136">
        <v>0</v>
      </c>
      <c r="P15" s="136">
        <v>0</v>
      </c>
      <c r="Q15" s="136">
        <v>0</v>
      </c>
      <c r="R15" s="136">
        <v>0</v>
      </c>
      <c r="S15" s="136">
        <v>0</v>
      </c>
      <c r="T15" s="136">
        <v>0</v>
      </c>
      <c r="U15" s="136">
        <v>0</v>
      </c>
      <c r="V15" s="136">
        <v>0</v>
      </c>
      <c r="W15" s="136">
        <v>2</v>
      </c>
      <c r="X15" s="136">
        <v>689</v>
      </c>
    </row>
    <row r="16" spans="1:24" ht="30.6" customHeight="1" x14ac:dyDescent="0.2">
      <c r="A16" s="129" t="s">
        <v>75</v>
      </c>
      <c r="B16" s="136">
        <v>0</v>
      </c>
      <c r="C16" s="136">
        <v>0</v>
      </c>
      <c r="D16" s="136">
        <v>0</v>
      </c>
      <c r="E16" s="136">
        <v>0</v>
      </c>
      <c r="F16" s="136">
        <v>0</v>
      </c>
      <c r="G16" s="136">
        <v>0</v>
      </c>
      <c r="H16" s="136">
        <v>0</v>
      </c>
      <c r="I16" s="136">
        <v>0</v>
      </c>
      <c r="J16" s="136">
        <v>0</v>
      </c>
      <c r="K16" s="136">
        <v>0</v>
      </c>
      <c r="L16" s="136">
        <v>0</v>
      </c>
      <c r="M16" s="136">
        <v>0</v>
      </c>
      <c r="N16" s="136">
        <v>0</v>
      </c>
      <c r="O16" s="136">
        <v>0</v>
      </c>
      <c r="P16" s="136">
        <v>0</v>
      </c>
      <c r="Q16" s="136">
        <v>0</v>
      </c>
      <c r="R16" s="136">
        <v>2</v>
      </c>
      <c r="S16" s="136">
        <v>0</v>
      </c>
      <c r="T16" s="136">
        <v>0</v>
      </c>
      <c r="U16" s="136">
        <v>0</v>
      </c>
      <c r="V16" s="136">
        <v>0</v>
      </c>
      <c r="W16" s="136">
        <v>47</v>
      </c>
      <c r="X16" s="136">
        <v>495</v>
      </c>
    </row>
    <row r="17" spans="1:25" ht="30.6" customHeight="1" x14ac:dyDescent="0.2">
      <c r="A17" s="129" t="s">
        <v>38</v>
      </c>
      <c r="B17" s="136">
        <v>0</v>
      </c>
      <c r="C17" s="136">
        <v>0</v>
      </c>
      <c r="D17" s="136">
        <v>0</v>
      </c>
      <c r="E17" s="136">
        <v>0</v>
      </c>
      <c r="F17" s="136">
        <v>0</v>
      </c>
      <c r="G17" s="136">
        <v>0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136">
        <v>0</v>
      </c>
      <c r="N17" s="136">
        <v>0</v>
      </c>
      <c r="O17" s="136">
        <v>0</v>
      </c>
      <c r="P17" s="136">
        <v>0</v>
      </c>
      <c r="Q17" s="136">
        <v>0</v>
      </c>
      <c r="R17" s="136">
        <v>0</v>
      </c>
      <c r="S17" s="136">
        <v>0</v>
      </c>
      <c r="T17" s="136">
        <v>0</v>
      </c>
      <c r="U17" s="136">
        <v>0</v>
      </c>
      <c r="V17" s="136">
        <v>0</v>
      </c>
      <c r="W17" s="136">
        <v>0</v>
      </c>
      <c r="X17" s="136">
        <v>2</v>
      </c>
    </row>
    <row r="18" spans="1:25" ht="30.6" customHeight="1" x14ac:dyDescent="0.2">
      <c r="A18" s="129" t="s">
        <v>76</v>
      </c>
      <c r="B18" s="136">
        <v>0</v>
      </c>
      <c r="C18" s="136">
        <v>0</v>
      </c>
      <c r="D18" s="136">
        <v>0</v>
      </c>
      <c r="E18" s="136">
        <v>0</v>
      </c>
      <c r="F18" s="136">
        <v>0</v>
      </c>
      <c r="G18" s="136">
        <v>0</v>
      </c>
      <c r="H18" s="136">
        <v>0</v>
      </c>
      <c r="I18" s="136">
        <v>0</v>
      </c>
      <c r="J18" s="136">
        <v>0</v>
      </c>
      <c r="K18" s="136">
        <v>0</v>
      </c>
      <c r="L18" s="136">
        <v>0</v>
      </c>
      <c r="M18" s="136">
        <v>0</v>
      </c>
      <c r="N18" s="136">
        <v>0</v>
      </c>
      <c r="O18" s="136">
        <v>0</v>
      </c>
      <c r="P18" s="136">
        <v>0</v>
      </c>
      <c r="Q18" s="136">
        <v>0</v>
      </c>
      <c r="R18" s="136">
        <v>0</v>
      </c>
      <c r="S18" s="136">
        <v>0</v>
      </c>
      <c r="T18" s="136">
        <v>0</v>
      </c>
      <c r="U18" s="136">
        <v>0</v>
      </c>
      <c r="V18" s="136">
        <v>3</v>
      </c>
      <c r="W18" s="136">
        <v>5</v>
      </c>
      <c r="X18" s="136">
        <v>48</v>
      </c>
    </row>
    <row r="19" spans="1:25" ht="30.6" customHeight="1" x14ac:dyDescent="0.2">
      <c r="A19" s="129" t="s">
        <v>40</v>
      </c>
      <c r="B19" s="136">
        <v>0</v>
      </c>
      <c r="C19" s="136">
        <v>0</v>
      </c>
      <c r="D19" s="136">
        <v>0</v>
      </c>
      <c r="E19" s="136">
        <v>0</v>
      </c>
      <c r="F19" s="136">
        <v>0</v>
      </c>
      <c r="G19" s="136">
        <v>0</v>
      </c>
      <c r="H19" s="136">
        <v>0</v>
      </c>
      <c r="I19" s="136">
        <v>0</v>
      </c>
      <c r="J19" s="136">
        <v>0</v>
      </c>
      <c r="K19" s="136">
        <v>0</v>
      </c>
      <c r="L19" s="136">
        <v>0</v>
      </c>
      <c r="M19" s="136">
        <v>0</v>
      </c>
      <c r="N19" s="136">
        <v>0</v>
      </c>
      <c r="O19" s="136">
        <v>0</v>
      </c>
      <c r="P19" s="136">
        <v>0</v>
      </c>
      <c r="Q19" s="136">
        <v>0</v>
      </c>
      <c r="R19" s="136">
        <v>0</v>
      </c>
      <c r="S19" s="136">
        <v>4</v>
      </c>
      <c r="T19" s="136">
        <v>0</v>
      </c>
      <c r="U19" s="136">
        <v>0</v>
      </c>
      <c r="V19" s="136">
        <v>11</v>
      </c>
      <c r="W19" s="136">
        <v>2</v>
      </c>
      <c r="X19" s="136">
        <v>68</v>
      </c>
    </row>
    <row r="20" spans="1:25" ht="30.6" customHeight="1" x14ac:dyDescent="0.2">
      <c r="A20" s="129" t="s">
        <v>77</v>
      </c>
      <c r="B20" s="136">
        <v>0</v>
      </c>
      <c r="C20" s="136">
        <v>0</v>
      </c>
      <c r="D20" s="136">
        <v>0</v>
      </c>
      <c r="E20" s="136">
        <v>0</v>
      </c>
      <c r="F20" s="136">
        <v>0</v>
      </c>
      <c r="G20" s="136">
        <v>0</v>
      </c>
      <c r="H20" s="136">
        <v>0</v>
      </c>
      <c r="I20" s="136">
        <v>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4</v>
      </c>
      <c r="P20" s="136">
        <v>0</v>
      </c>
      <c r="Q20" s="136">
        <v>0</v>
      </c>
      <c r="R20" s="136">
        <v>1</v>
      </c>
      <c r="S20" s="136">
        <v>0</v>
      </c>
      <c r="T20" s="136">
        <v>0</v>
      </c>
      <c r="U20" s="136">
        <v>0</v>
      </c>
      <c r="V20" s="136">
        <v>0</v>
      </c>
      <c r="W20" s="136">
        <v>6</v>
      </c>
      <c r="X20" s="136">
        <v>60</v>
      </c>
    </row>
    <row r="21" spans="1:25" ht="30.6" customHeight="1" x14ac:dyDescent="0.2">
      <c r="A21" s="129" t="s">
        <v>79</v>
      </c>
      <c r="B21" s="136">
        <v>0</v>
      </c>
      <c r="C21" s="136">
        <v>0</v>
      </c>
      <c r="D21" s="136">
        <v>0</v>
      </c>
      <c r="E21" s="136">
        <v>0</v>
      </c>
      <c r="F21" s="136">
        <v>0</v>
      </c>
      <c r="G21" s="136">
        <v>0</v>
      </c>
      <c r="H21" s="136">
        <v>0</v>
      </c>
      <c r="I21" s="136">
        <v>0</v>
      </c>
      <c r="J21" s="136">
        <v>0</v>
      </c>
      <c r="K21" s="136">
        <v>0</v>
      </c>
      <c r="L21" s="136">
        <v>0</v>
      </c>
      <c r="M21" s="136">
        <v>0</v>
      </c>
      <c r="N21" s="136">
        <v>0</v>
      </c>
      <c r="O21" s="136">
        <v>0</v>
      </c>
      <c r="P21" s="136">
        <v>0</v>
      </c>
      <c r="Q21" s="136">
        <v>0</v>
      </c>
      <c r="R21" s="136">
        <v>4</v>
      </c>
      <c r="S21" s="136">
        <v>0</v>
      </c>
      <c r="T21" s="136">
        <v>0</v>
      </c>
      <c r="U21" s="136">
        <v>0</v>
      </c>
      <c r="V21" s="136">
        <v>2</v>
      </c>
      <c r="W21" s="136">
        <v>0</v>
      </c>
      <c r="X21" s="136">
        <v>35</v>
      </c>
    </row>
    <row r="22" spans="1:25" ht="30.6" customHeight="1" x14ac:dyDescent="0.2">
      <c r="A22" s="129" t="s">
        <v>44</v>
      </c>
      <c r="B22" s="136">
        <v>0</v>
      </c>
      <c r="C22" s="136">
        <v>0</v>
      </c>
      <c r="D22" s="136">
        <v>0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36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6">
        <v>0</v>
      </c>
      <c r="Q22" s="136">
        <v>0</v>
      </c>
      <c r="R22" s="136">
        <v>0</v>
      </c>
      <c r="S22" s="136">
        <v>0</v>
      </c>
      <c r="T22" s="136">
        <v>0</v>
      </c>
      <c r="U22" s="136">
        <v>0</v>
      </c>
      <c r="V22" s="136">
        <v>26</v>
      </c>
      <c r="W22" s="136">
        <v>0</v>
      </c>
      <c r="X22" s="136">
        <v>84</v>
      </c>
    </row>
    <row r="23" spans="1:25" ht="30.6" customHeight="1" x14ac:dyDescent="0.2">
      <c r="A23" s="132" t="s">
        <v>45</v>
      </c>
      <c r="B23" s="136">
        <v>0</v>
      </c>
      <c r="C23" s="136">
        <v>0</v>
      </c>
      <c r="D23" s="136">
        <v>0</v>
      </c>
      <c r="E23" s="136">
        <v>0</v>
      </c>
      <c r="F23" s="136">
        <v>0</v>
      </c>
      <c r="G23" s="136">
        <v>0</v>
      </c>
      <c r="H23" s="136">
        <v>0</v>
      </c>
      <c r="I23" s="136">
        <v>0</v>
      </c>
      <c r="J23" s="136">
        <v>0</v>
      </c>
      <c r="K23" s="136">
        <v>0</v>
      </c>
      <c r="L23" s="136">
        <v>0</v>
      </c>
      <c r="M23" s="136">
        <v>0</v>
      </c>
      <c r="N23" s="136">
        <v>0</v>
      </c>
      <c r="O23" s="136">
        <v>0</v>
      </c>
      <c r="P23" s="136">
        <v>0</v>
      </c>
      <c r="Q23" s="136">
        <v>0</v>
      </c>
      <c r="R23" s="136">
        <v>22</v>
      </c>
      <c r="S23" s="136">
        <v>0</v>
      </c>
      <c r="T23" s="136">
        <v>0</v>
      </c>
      <c r="U23" s="136">
        <v>0</v>
      </c>
      <c r="V23" s="136">
        <v>0</v>
      </c>
      <c r="W23" s="136">
        <v>1</v>
      </c>
      <c r="X23" s="136">
        <v>236</v>
      </c>
    </row>
    <row r="24" spans="1:25" ht="30.6" customHeight="1" x14ac:dyDescent="0.2">
      <c r="A24" s="129" t="s">
        <v>46</v>
      </c>
      <c r="B24" s="136">
        <v>0</v>
      </c>
      <c r="C24" s="136">
        <v>1</v>
      </c>
      <c r="D24" s="136">
        <v>0</v>
      </c>
      <c r="E24" s="136">
        <v>0</v>
      </c>
      <c r="F24" s="136">
        <v>0</v>
      </c>
      <c r="G24" s="136">
        <v>0</v>
      </c>
      <c r="H24" s="136">
        <v>0</v>
      </c>
      <c r="I24" s="136">
        <v>0</v>
      </c>
      <c r="J24" s="136">
        <v>0</v>
      </c>
      <c r="K24" s="136">
        <v>0</v>
      </c>
      <c r="L24" s="136">
        <v>0</v>
      </c>
      <c r="M24" s="136">
        <v>0</v>
      </c>
      <c r="N24" s="136">
        <v>0</v>
      </c>
      <c r="O24" s="136">
        <v>0</v>
      </c>
      <c r="P24" s="136">
        <v>0</v>
      </c>
      <c r="Q24" s="136">
        <v>27</v>
      </c>
      <c r="R24" s="136">
        <v>19</v>
      </c>
      <c r="S24" s="136">
        <v>1</v>
      </c>
      <c r="T24" s="136">
        <v>1</v>
      </c>
      <c r="U24" s="136">
        <v>0</v>
      </c>
      <c r="V24" s="136">
        <v>7</v>
      </c>
      <c r="W24" s="136">
        <v>2</v>
      </c>
      <c r="X24" s="136">
        <v>180</v>
      </c>
    </row>
    <row r="25" spans="1:25" ht="30.6" customHeight="1" x14ac:dyDescent="0.2">
      <c r="A25" s="129" t="s">
        <v>174</v>
      </c>
      <c r="B25" s="136">
        <v>0</v>
      </c>
      <c r="C25" s="136">
        <v>0</v>
      </c>
      <c r="D25" s="136">
        <v>0</v>
      </c>
      <c r="E25" s="136">
        <v>0</v>
      </c>
      <c r="F25" s="136">
        <v>0</v>
      </c>
      <c r="G25" s="136">
        <v>0</v>
      </c>
      <c r="H25" s="136">
        <v>0</v>
      </c>
      <c r="I25" s="136">
        <v>0</v>
      </c>
      <c r="J25" s="136">
        <v>2</v>
      </c>
      <c r="K25" s="136">
        <v>0</v>
      </c>
      <c r="L25" s="136">
        <v>0</v>
      </c>
      <c r="M25" s="136">
        <v>0</v>
      </c>
      <c r="N25" s="136">
        <v>0</v>
      </c>
      <c r="O25" s="136">
        <v>0</v>
      </c>
      <c r="P25" s="136">
        <v>0</v>
      </c>
      <c r="Q25" s="136">
        <v>0</v>
      </c>
      <c r="R25" s="136">
        <v>0</v>
      </c>
      <c r="S25" s="136">
        <v>0</v>
      </c>
      <c r="T25" s="136">
        <v>0</v>
      </c>
      <c r="U25" s="136">
        <v>0</v>
      </c>
      <c r="V25" s="136">
        <v>7</v>
      </c>
      <c r="W25" s="136">
        <v>0</v>
      </c>
      <c r="X25" s="136">
        <v>31</v>
      </c>
    </row>
    <row r="26" spans="1:25" ht="30.6" customHeight="1" x14ac:dyDescent="0.2">
      <c r="A26" s="129" t="s">
        <v>81</v>
      </c>
      <c r="B26" s="136">
        <v>0</v>
      </c>
      <c r="C26" s="136">
        <v>0</v>
      </c>
      <c r="D26" s="136">
        <v>0</v>
      </c>
      <c r="E26" s="136">
        <v>0</v>
      </c>
      <c r="F26" s="136">
        <v>0</v>
      </c>
      <c r="G26" s="136">
        <v>0</v>
      </c>
      <c r="H26" s="136">
        <v>0</v>
      </c>
      <c r="I26" s="136">
        <v>0</v>
      </c>
      <c r="J26" s="136">
        <v>0</v>
      </c>
      <c r="K26" s="136">
        <v>0</v>
      </c>
      <c r="L26" s="136">
        <v>0</v>
      </c>
      <c r="M26" s="136">
        <v>0</v>
      </c>
      <c r="N26" s="136">
        <v>0</v>
      </c>
      <c r="O26" s="136">
        <v>0</v>
      </c>
      <c r="P26" s="136">
        <v>0</v>
      </c>
      <c r="Q26" s="136">
        <v>0</v>
      </c>
      <c r="R26" s="136">
        <v>0</v>
      </c>
      <c r="S26" s="136">
        <v>0</v>
      </c>
      <c r="T26" s="136">
        <v>0</v>
      </c>
      <c r="U26" s="136">
        <v>0</v>
      </c>
      <c r="V26" s="136">
        <v>0</v>
      </c>
      <c r="W26" s="136">
        <v>0</v>
      </c>
      <c r="X26" s="136">
        <v>8</v>
      </c>
    </row>
    <row r="27" spans="1:25" ht="30.6" customHeight="1" x14ac:dyDescent="0.2">
      <c r="A27" s="129" t="s">
        <v>88</v>
      </c>
      <c r="B27" s="136">
        <v>0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  <c r="H27" s="136">
        <v>0</v>
      </c>
      <c r="I27" s="136">
        <v>0</v>
      </c>
      <c r="J27" s="136">
        <v>0</v>
      </c>
      <c r="K27" s="136">
        <v>0</v>
      </c>
      <c r="L27" s="136">
        <v>0</v>
      </c>
      <c r="M27" s="136">
        <v>0</v>
      </c>
      <c r="N27" s="136">
        <v>0</v>
      </c>
      <c r="O27" s="136">
        <v>0</v>
      </c>
      <c r="P27" s="136">
        <v>0</v>
      </c>
      <c r="Q27" s="136">
        <v>0</v>
      </c>
      <c r="R27" s="136">
        <v>0</v>
      </c>
      <c r="S27" s="136">
        <v>0</v>
      </c>
      <c r="T27" s="136">
        <v>0</v>
      </c>
      <c r="U27" s="136">
        <v>0</v>
      </c>
      <c r="V27" s="136">
        <v>0</v>
      </c>
      <c r="W27" s="136">
        <v>0</v>
      </c>
      <c r="X27" s="136">
        <v>29</v>
      </c>
    </row>
    <row r="28" spans="1:25" ht="30.6" customHeight="1" x14ac:dyDescent="0.2">
      <c r="A28" s="129" t="s">
        <v>58</v>
      </c>
      <c r="B28" s="136">
        <v>0</v>
      </c>
      <c r="C28" s="136">
        <v>0</v>
      </c>
      <c r="D28" s="136">
        <v>0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>
        <v>0</v>
      </c>
      <c r="Q28" s="136">
        <v>0</v>
      </c>
      <c r="R28" s="136">
        <v>0</v>
      </c>
      <c r="S28" s="136">
        <v>0</v>
      </c>
      <c r="T28" s="136">
        <v>0</v>
      </c>
      <c r="U28" s="136">
        <v>0</v>
      </c>
      <c r="V28" s="136">
        <v>0</v>
      </c>
      <c r="W28" s="136">
        <v>10</v>
      </c>
      <c r="X28" s="136">
        <v>12</v>
      </c>
    </row>
    <row r="29" spans="1:25" ht="30.6" customHeight="1" x14ac:dyDescent="0.2">
      <c r="A29" s="129" t="s">
        <v>159</v>
      </c>
      <c r="B29" s="136">
        <v>0</v>
      </c>
      <c r="C29" s="136">
        <v>0</v>
      </c>
      <c r="D29" s="136">
        <v>0</v>
      </c>
      <c r="E29" s="136">
        <v>0</v>
      </c>
      <c r="F29" s="136">
        <v>0</v>
      </c>
      <c r="G29" s="136">
        <v>0</v>
      </c>
      <c r="H29" s="136">
        <v>0</v>
      </c>
      <c r="I29" s="136">
        <v>0</v>
      </c>
      <c r="J29" s="136">
        <v>0</v>
      </c>
      <c r="K29" s="136">
        <v>0</v>
      </c>
      <c r="L29" s="136">
        <v>0</v>
      </c>
      <c r="M29" s="136">
        <v>0</v>
      </c>
      <c r="N29" s="136">
        <v>0</v>
      </c>
      <c r="O29" s="136">
        <v>0</v>
      </c>
      <c r="P29" s="136">
        <v>0</v>
      </c>
      <c r="Q29" s="136">
        <v>0</v>
      </c>
      <c r="R29" s="136">
        <v>0</v>
      </c>
      <c r="S29" s="136">
        <v>0</v>
      </c>
      <c r="T29" s="136">
        <v>0</v>
      </c>
      <c r="U29" s="136">
        <v>0</v>
      </c>
      <c r="V29" s="136">
        <v>0</v>
      </c>
      <c r="W29" s="136">
        <v>0</v>
      </c>
      <c r="X29" s="136">
        <v>10</v>
      </c>
    </row>
    <row r="30" spans="1:25" ht="30.6" customHeight="1" x14ac:dyDescent="0.2">
      <c r="A30" s="129" t="s">
        <v>164</v>
      </c>
      <c r="B30" s="136">
        <v>0</v>
      </c>
      <c r="C30" s="136">
        <v>0</v>
      </c>
      <c r="D30" s="136">
        <v>0</v>
      </c>
      <c r="E30" s="136">
        <v>0</v>
      </c>
      <c r="F30" s="136">
        <v>0</v>
      </c>
      <c r="G30" s="136">
        <v>0</v>
      </c>
      <c r="H30" s="136">
        <v>0</v>
      </c>
      <c r="I30" s="136">
        <v>0</v>
      </c>
      <c r="J30" s="136">
        <v>0</v>
      </c>
      <c r="K30" s="136">
        <v>0</v>
      </c>
      <c r="L30" s="136">
        <v>0</v>
      </c>
      <c r="M30" s="136">
        <v>0</v>
      </c>
      <c r="N30" s="136">
        <v>0</v>
      </c>
      <c r="O30" s="136">
        <v>0</v>
      </c>
      <c r="P30" s="136">
        <v>0</v>
      </c>
      <c r="Q30" s="136">
        <v>0</v>
      </c>
      <c r="R30" s="136">
        <v>2</v>
      </c>
      <c r="S30" s="136">
        <v>0</v>
      </c>
      <c r="T30" s="136">
        <v>0</v>
      </c>
      <c r="U30" s="136">
        <v>0</v>
      </c>
      <c r="V30" s="136">
        <v>0</v>
      </c>
      <c r="W30" s="136">
        <v>0</v>
      </c>
      <c r="X30" s="136">
        <v>62</v>
      </c>
    </row>
    <row r="31" spans="1:25" ht="30.6" customHeight="1" thickBot="1" x14ac:dyDescent="0.25">
      <c r="A31" s="129" t="s">
        <v>165</v>
      </c>
      <c r="B31" s="136">
        <v>0</v>
      </c>
      <c r="C31" s="136">
        <v>0</v>
      </c>
      <c r="D31" s="136">
        <v>0</v>
      </c>
      <c r="E31" s="136">
        <v>0</v>
      </c>
      <c r="F31" s="136">
        <v>0</v>
      </c>
      <c r="G31" s="136">
        <v>0</v>
      </c>
      <c r="H31" s="136">
        <v>0</v>
      </c>
      <c r="I31" s="136">
        <v>0</v>
      </c>
      <c r="J31" s="136">
        <v>0</v>
      </c>
      <c r="K31" s="136">
        <v>0</v>
      </c>
      <c r="L31" s="136">
        <v>0</v>
      </c>
      <c r="M31" s="136">
        <v>0</v>
      </c>
      <c r="N31" s="136">
        <v>0</v>
      </c>
      <c r="O31" s="136">
        <v>0</v>
      </c>
      <c r="P31" s="136">
        <v>0</v>
      </c>
      <c r="Q31" s="136">
        <v>0</v>
      </c>
      <c r="R31" s="136">
        <v>0</v>
      </c>
      <c r="S31" s="136">
        <v>0</v>
      </c>
      <c r="T31" s="136">
        <v>1</v>
      </c>
      <c r="U31" s="136">
        <v>0</v>
      </c>
      <c r="V31" s="136">
        <v>1</v>
      </c>
      <c r="W31" s="136">
        <v>0</v>
      </c>
      <c r="X31" s="136">
        <v>6</v>
      </c>
    </row>
    <row r="32" spans="1:25" ht="30.6" customHeight="1" thickTop="1" thickBot="1" x14ac:dyDescent="0.25">
      <c r="A32" s="130" t="s">
        <v>59</v>
      </c>
      <c r="B32" s="137">
        <f>SUM(B6:B31)</f>
        <v>22</v>
      </c>
      <c r="C32" s="137">
        <f t="shared" ref="C32:W32" si="0">SUM(C6:C31)</f>
        <v>79</v>
      </c>
      <c r="D32" s="137">
        <f t="shared" si="0"/>
        <v>8</v>
      </c>
      <c r="E32" s="137">
        <f t="shared" si="0"/>
        <v>5</v>
      </c>
      <c r="F32" s="137">
        <f t="shared" si="0"/>
        <v>129</v>
      </c>
      <c r="G32" s="137">
        <f t="shared" si="0"/>
        <v>18</v>
      </c>
      <c r="H32" s="137">
        <f t="shared" si="0"/>
        <v>728</v>
      </c>
      <c r="I32" s="137">
        <f t="shared" si="0"/>
        <v>3</v>
      </c>
      <c r="J32" s="137">
        <f t="shared" si="0"/>
        <v>162</v>
      </c>
      <c r="K32" s="137">
        <f t="shared" si="0"/>
        <v>104</v>
      </c>
      <c r="L32" s="137">
        <f t="shared" si="0"/>
        <v>3</v>
      </c>
      <c r="M32" s="137">
        <f t="shared" si="0"/>
        <v>8</v>
      </c>
      <c r="N32" s="137">
        <f t="shared" si="0"/>
        <v>3</v>
      </c>
      <c r="O32" s="137">
        <f t="shared" si="0"/>
        <v>10</v>
      </c>
      <c r="P32" s="137">
        <f t="shared" si="0"/>
        <v>4</v>
      </c>
      <c r="Q32" s="137">
        <f t="shared" si="0"/>
        <v>72</v>
      </c>
      <c r="R32" s="137">
        <f t="shared" si="0"/>
        <v>253</v>
      </c>
      <c r="S32" s="137">
        <f t="shared" si="0"/>
        <v>113</v>
      </c>
      <c r="T32" s="137">
        <f t="shared" si="0"/>
        <v>753</v>
      </c>
      <c r="U32" s="137">
        <f t="shared" si="0"/>
        <v>37</v>
      </c>
      <c r="V32" s="137">
        <f t="shared" si="0"/>
        <v>222</v>
      </c>
      <c r="W32" s="137">
        <f t="shared" si="0"/>
        <v>4389</v>
      </c>
      <c r="X32" s="137">
        <v>13112</v>
      </c>
      <c r="Y32" s="144"/>
    </row>
    <row r="33" spans="24:24" ht="30.6" customHeight="1" thickTop="1" x14ac:dyDescent="0.2">
      <c r="X33" s="142">
        <v>2</v>
      </c>
    </row>
  </sheetData>
  <mergeCells count="26">
    <mergeCell ref="U3:U5"/>
    <mergeCell ref="V3:V5"/>
    <mergeCell ref="W3:W5"/>
    <mergeCell ref="X3:X5"/>
    <mergeCell ref="A1:X1"/>
    <mergeCell ref="A2:A5"/>
    <mergeCell ref="B2:X2"/>
    <mergeCell ref="B3:B5"/>
    <mergeCell ref="C3:C5"/>
    <mergeCell ref="D3:D5"/>
    <mergeCell ref="E3:E5"/>
    <mergeCell ref="F3:F5"/>
    <mergeCell ref="G3:G5"/>
    <mergeCell ref="H3:H5"/>
    <mergeCell ref="T3:T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</mergeCells>
  <pageMargins left="0.97" right="0.88" top="0.57999999999999996" bottom="0.42" header="0.36" footer="0.24"/>
  <pageSetup paperSize="9" scale="51" orientation="landscape" verticalDpi="0" r:id="rId1"/>
  <headerFooter>
    <oddFooter>&amp;C13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rightToLeft="1" view="pageBreakPreview" zoomScale="60" zoomScaleNormal="55" workbookViewId="0">
      <selection sqref="A1:Q14"/>
    </sheetView>
  </sheetViews>
  <sheetFormatPr defaultRowHeight="34.15" customHeight="1" x14ac:dyDescent="0.2"/>
  <cols>
    <col min="1" max="1" width="26.625" customWidth="1"/>
    <col min="2" max="2" width="11" customWidth="1"/>
    <col min="3" max="3" width="11.625" customWidth="1"/>
    <col min="4" max="4" width="11" customWidth="1"/>
    <col min="5" max="5" width="14.125" customWidth="1"/>
    <col min="6" max="6" width="15.75" customWidth="1"/>
    <col min="7" max="7" width="12.375" customWidth="1"/>
    <col min="8" max="8" width="12.125" customWidth="1"/>
    <col min="9" max="9" width="12.75" customWidth="1"/>
    <col min="10" max="10" width="10" customWidth="1"/>
    <col min="11" max="11" width="12.25" customWidth="1"/>
    <col min="12" max="12" width="13.875" customWidth="1"/>
    <col min="13" max="14" width="11.75" customWidth="1"/>
    <col min="15" max="15" width="13.25" customWidth="1"/>
    <col min="16" max="16" width="11.75" customWidth="1"/>
    <col min="17" max="17" width="12.75" customWidth="1"/>
  </cols>
  <sheetData>
    <row r="1" spans="1:19" ht="49.5" customHeight="1" x14ac:dyDescent="0.2">
      <c r="A1" s="1893" t="s">
        <v>108</v>
      </c>
      <c r="B1" s="1893"/>
      <c r="C1" s="1893"/>
      <c r="D1" s="1893"/>
      <c r="E1" s="1893"/>
      <c r="F1" s="1893"/>
      <c r="G1" s="1893"/>
      <c r="H1" s="1893"/>
      <c r="I1" s="1893"/>
      <c r="J1" s="1893"/>
      <c r="K1" s="1893"/>
      <c r="L1" s="1893"/>
      <c r="M1" s="1893"/>
      <c r="N1" s="1893"/>
      <c r="O1" s="1893"/>
      <c r="P1" s="1893"/>
      <c r="Q1" s="1893"/>
      <c r="S1" s="143"/>
    </row>
    <row r="2" spans="1:19" ht="44.25" customHeight="1" thickBot="1" x14ac:dyDescent="0.25">
      <c r="A2" s="1893" t="s">
        <v>275</v>
      </c>
      <c r="B2" s="1893"/>
      <c r="C2" s="1893"/>
      <c r="D2" s="1893"/>
      <c r="E2" s="1893"/>
      <c r="F2" s="1893"/>
      <c r="G2" s="1893"/>
      <c r="H2" s="1893"/>
      <c r="I2" s="1893"/>
      <c r="J2" s="1893"/>
      <c r="K2" s="1893"/>
      <c r="L2" s="1893"/>
      <c r="M2" s="1893"/>
      <c r="N2" s="1893"/>
      <c r="O2" s="1893"/>
      <c r="P2" s="1893"/>
      <c r="Q2" s="1893"/>
      <c r="S2" s="143"/>
    </row>
    <row r="3" spans="1:19" ht="45" customHeight="1" x14ac:dyDescent="0.2">
      <c r="A3" s="1892" t="s">
        <v>230</v>
      </c>
      <c r="B3" s="1898" t="s">
        <v>109</v>
      </c>
      <c r="C3" s="1899"/>
      <c r="D3" s="1899"/>
      <c r="E3" s="1899"/>
      <c r="F3" s="1899"/>
      <c r="G3" s="1899"/>
      <c r="H3" s="1899"/>
      <c r="I3" s="1899"/>
      <c r="J3" s="1899"/>
      <c r="K3" s="1899"/>
      <c r="L3" s="1899"/>
      <c r="M3" s="1899"/>
      <c r="N3" s="1899"/>
      <c r="O3" s="1899"/>
      <c r="P3" s="1899"/>
      <c r="Q3" s="1899"/>
      <c r="S3" s="143"/>
    </row>
    <row r="4" spans="1:19" ht="34.15" customHeight="1" x14ac:dyDescent="0.2">
      <c r="A4" s="1893"/>
      <c r="B4" s="1900" t="s">
        <v>110</v>
      </c>
      <c r="C4" s="1901" t="s">
        <v>111</v>
      </c>
      <c r="D4" s="1901" t="s">
        <v>112</v>
      </c>
      <c r="E4" s="1897" t="s">
        <v>262</v>
      </c>
      <c r="F4" s="1897" t="s">
        <v>263</v>
      </c>
      <c r="G4" s="1901" t="s">
        <v>113</v>
      </c>
      <c r="H4" s="1897" t="s">
        <v>115</v>
      </c>
      <c r="I4" s="1897" t="s">
        <v>264</v>
      </c>
      <c r="J4" s="1897" t="s">
        <v>265</v>
      </c>
      <c r="K4" s="1897" t="s">
        <v>119</v>
      </c>
      <c r="L4" s="1897" t="s">
        <v>120</v>
      </c>
      <c r="M4" s="1897" t="s">
        <v>121</v>
      </c>
      <c r="N4" s="1897" t="s">
        <v>123</v>
      </c>
      <c r="O4" s="1897" t="s">
        <v>130</v>
      </c>
      <c r="P4" s="1897" t="s">
        <v>185</v>
      </c>
      <c r="Q4" s="1897" t="s">
        <v>131</v>
      </c>
      <c r="S4" s="143"/>
    </row>
    <row r="5" spans="1:19" ht="40.5" customHeight="1" x14ac:dyDescent="0.2">
      <c r="A5" s="1893"/>
      <c r="B5" s="1900"/>
      <c r="C5" s="1901"/>
      <c r="D5" s="1901"/>
      <c r="E5" s="1897"/>
      <c r="F5" s="1897"/>
      <c r="G5" s="1901"/>
      <c r="H5" s="1897"/>
      <c r="I5" s="1897"/>
      <c r="J5" s="1897"/>
      <c r="K5" s="1897"/>
      <c r="L5" s="1897"/>
      <c r="M5" s="1897"/>
      <c r="N5" s="1897"/>
      <c r="O5" s="1897"/>
      <c r="P5" s="1897"/>
      <c r="Q5" s="1897"/>
      <c r="S5" s="143"/>
    </row>
    <row r="6" spans="1:19" ht="24.95" customHeight="1" x14ac:dyDescent="0.2">
      <c r="A6" s="234" t="s">
        <v>27</v>
      </c>
      <c r="B6" s="227">
        <v>0</v>
      </c>
      <c r="C6" s="230">
        <v>0</v>
      </c>
      <c r="D6" s="230">
        <v>0</v>
      </c>
      <c r="E6" s="230">
        <v>0</v>
      </c>
      <c r="F6" s="230">
        <v>0</v>
      </c>
      <c r="G6" s="230">
        <v>0</v>
      </c>
      <c r="H6" s="230">
        <v>0</v>
      </c>
      <c r="I6" s="230">
        <v>0</v>
      </c>
      <c r="J6" s="230">
        <v>0</v>
      </c>
      <c r="K6" s="230">
        <v>0</v>
      </c>
      <c r="L6" s="230">
        <v>0</v>
      </c>
      <c r="M6" s="230">
        <v>0</v>
      </c>
      <c r="N6" s="230">
        <v>0</v>
      </c>
      <c r="O6" s="230">
        <v>0</v>
      </c>
      <c r="P6" s="230">
        <v>0</v>
      </c>
      <c r="Q6" s="230">
        <v>16</v>
      </c>
      <c r="S6" s="143"/>
    </row>
    <row r="7" spans="1:19" ht="24.95" customHeight="1" x14ac:dyDescent="0.2">
      <c r="A7" s="234" t="s">
        <v>72</v>
      </c>
      <c r="B7" s="227">
        <v>1</v>
      </c>
      <c r="C7" s="230">
        <v>1</v>
      </c>
      <c r="D7" s="230">
        <v>51</v>
      </c>
      <c r="E7" s="230">
        <v>0</v>
      </c>
      <c r="F7" s="230">
        <v>0</v>
      </c>
      <c r="G7" s="230">
        <v>33</v>
      </c>
      <c r="H7" s="230">
        <v>0</v>
      </c>
      <c r="I7" s="230">
        <v>0</v>
      </c>
      <c r="J7" s="230">
        <v>0</v>
      </c>
      <c r="K7" s="230">
        <v>26</v>
      </c>
      <c r="L7" s="230">
        <v>5</v>
      </c>
      <c r="M7" s="230">
        <v>353</v>
      </c>
      <c r="N7" s="230">
        <v>0</v>
      </c>
      <c r="O7" s="230">
        <v>75</v>
      </c>
      <c r="P7" s="230">
        <v>0</v>
      </c>
      <c r="Q7" s="230">
        <v>280</v>
      </c>
      <c r="S7" s="143"/>
    </row>
    <row r="8" spans="1:19" ht="24.95" customHeight="1" x14ac:dyDescent="0.2">
      <c r="A8" s="234" t="s">
        <v>31</v>
      </c>
      <c r="B8" s="227">
        <v>9</v>
      </c>
      <c r="C8" s="230">
        <v>1</v>
      </c>
      <c r="D8" s="230">
        <v>18</v>
      </c>
      <c r="E8" s="230">
        <v>36</v>
      </c>
      <c r="F8" s="230">
        <v>0</v>
      </c>
      <c r="G8" s="230">
        <v>1</v>
      </c>
      <c r="H8" s="230">
        <v>0</v>
      </c>
      <c r="I8" s="230">
        <v>1</v>
      </c>
      <c r="J8" s="230">
        <v>1</v>
      </c>
      <c r="K8" s="230">
        <v>0</v>
      </c>
      <c r="L8" s="230">
        <v>0</v>
      </c>
      <c r="M8" s="230">
        <v>0</v>
      </c>
      <c r="N8" s="230">
        <v>0</v>
      </c>
      <c r="O8" s="230">
        <v>0</v>
      </c>
      <c r="P8" s="230">
        <v>0</v>
      </c>
      <c r="Q8" s="230">
        <v>3</v>
      </c>
      <c r="S8" s="143"/>
    </row>
    <row r="9" spans="1:19" ht="24.95" customHeight="1" x14ac:dyDescent="0.2">
      <c r="A9" s="234" t="s">
        <v>32</v>
      </c>
      <c r="B9" s="227">
        <v>0</v>
      </c>
      <c r="C9" s="230">
        <v>0</v>
      </c>
      <c r="D9" s="230">
        <v>1</v>
      </c>
      <c r="E9" s="230">
        <v>0</v>
      </c>
      <c r="F9" s="230">
        <v>1</v>
      </c>
      <c r="G9" s="230">
        <v>1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67</v>
      </c>
      <c r="N9" s="230">
        <v>0</v>
      </c>
      <c r="O9" s="230">
        <v>0</v>
      </c>
      <c r="P9" s="230">
        <v>0</v>
      </c>
      <c r="Q9" s="230">
        <v>36</v>
      </c>
      <c r="S9" s="143"/>
    </row>
    <row r="10" spans="1:19" ht="24.95" customHeight="1" x14ac:dyDescent="0.2">
      <c r="A10" s="234" t="s">
        <v>73</v>
      </c>
      <c r="B10" s="227">
        <v>0</v>
      </c>
      <c r="C10" s="230">
        <v>1</v>
      </c>
      <c r="D10" s="230">
        <v>34</v>
      </c>
      <c r="E10" s="230">
        <v>0</v>
      </c>
      <c r="F10" s="230">
        <v>0</v>
      </c>
      <c r="G10" s="230">
        <v>20</v>
      </c>
      <c r="H10" s="230">
        <v>2</v>
      </c>
      <c r="I10" s="230">
        <v>0</v>
      </c>
      <c r="J10" s="230">
        <v>0</v>
      </c>
      <c r="K10" s="230">
        <v>11</v>
      </c>
      <c r="L10" s="230">
        <v>21</v>
      </c>
      <c r="M10" s="230">
        <v>109</v>
      </c>
      <c r="N10" s="230">
        <v>1</v>
      </c>
      <c r="O10" s="230">
        <v>2</v>
      </c>
      <c r="P10" s="230">
        <v>2</v>
      </c>
      <c r="Q10" s="230">
        <v>8</v>
      </c>
      <c r="S10" s="143"/>
    </row>
    <row r="11" spans="1:19" ht="24.95" customHeight="1" x14ac:dyDescent="0.2">
      <c r="A11" s="234" t="s">
        <v>35</v>
      </c>
      <c r="B11" s="227">
        <v>0</v>
      </c>
      <c r="C11" s="230">
        <v>0</v>
      </c>
      <c r="D11" s="230">
        <v>0</v>
      </c>
      <c r="E11" s="230">
        <v>1</v>
      </c>
      <c r="F11" s="230">
        <v>0</v>
      </c>
      <c r="G11" s="230">
        <v>0</v>
      </c>
      <c r="H11" s="230">
        <v>0</v>
      </c>
      <c r="I11" s="230">
        <v>0</v>
      </c>
      <c r="J11" s="230">
        <v>0</v>
      </c>
      <c r="K11" s="230">
        <v>0</v>
      </c>
      <c r="L11" s="230">
        <v>0</v>
      </c>
      <c r="M11" s="230">
        <v>110</v>
      </c>
      <c r="N11" s="230">
        <v>0</v>
      </c>
      <c r="O11" s="230">
        <v>27</v>
      </c>
      <c r="P11" s="230">
        <v>0</v>
      </c>
      <c r="Q11" s="230">
        <v>0</v>
      </c>
      <c r="S11" s="143"/>
    </row>
    <row r="12" spans="1:19" ht="24.95" customHeight="1" x14ac:dyDescent="0.2">
      <c r="A12" s="234" t="s">
        <v>74</v>
      </c>
      <c r="B12" s="227">
        <v>0</v>
      </c>
      <c r="C12" s="230">
        <v>0</v>
      </c>
      <c r="D12" s="230">
        <v>0</v>
      </c>
      <c r="E12" s="230">
        <v>0</v>
      </c>
      <c r="F12" s="230">
        <v>0</v>
      </c>
      <c r="G12" s="230">
        <v>0</v>
      </c>
      <c r="H12" s="230">
        <v>0</v>
      </c>
      <c r="I12" s="230">
        <v>0</v>
      </c>
      <c r="J12" s="230">
        <v>0</v>
      </c>
      <c r="K12" s="230">
        <v>0</v>
      </c>
      <c r="L12" s="230">
        <v>0</v>
      </c>
      <c r="M12" s="230">
        <v>4</v>
      </c>
      <c r="N12" s="230">
        <v>0</v>
      </c>
      <c r="O12" s="230">
        <v>0</v>
      </c>
      <c r="P12" s="230">
        <v>0</v>
      </c>
      <c r="Q12" s="230">
        <v>0</v>
      </c>
      <c r="S12" s="143"/>
    </row>
    <row r="13" spans="1:19" ht="34.15" customHeight="1" x14ac:dyDescent="0.2">
      <c r="A13" s="234" t="s">
        <v>81</v>
      </c>
      <c r="B13" s="227">
        <v>0</v>
      </c>
      <c r="C13" s="227">
        <v>0</v>
      </c>
      <c r="D13" s="227">
        <v>0</v>
      </c>
      <c r="E13" s="227">
        <v>0</v>
      </c>
      <c r="F13" s="227">
        <v>0</v>
      </c>
      <c r="G13" s="227">
        <v>1</v>
      </c>
      <c r="H13" s="227">
        <v>0</v>
      </c>
      <c r="I13" s="227">
        <v>0</v>
      </c>
      <c r="J13" s="227">
        <v>0</v>
      </c>
      <c r="K13" s="227">
        <v>6</v>
      </c>
      <c r="L13" s="227">
        <v>0</v>
      </c>
      <c r="M13" s="227">
        <v>8</v>
      </c>
      <c r="N13" s="227">
        <v>0</v>
      </c>
      <c r="O13" s="227">
        <v>0</v>
      </c>
      <c r="P13" s="227">
        <v>0</v>
      </c>
      <c r="Q13" s="227">
        <v>2</v>
      </c>
      <c r="S13" s="143"/>
    </row>
    <row r="14" spans="1:19" ht="34.15" customHeight="1" x14ac:dyDescent="0.2">
      <c r="A14" s="234" t="s">
        <v>84</v>
      </c>
      <c r="B14" s="227">
        <v>0</v>
      </c>
      <c r="C14" s="227">
        <v>0</v>
      </c>
      <c r="D14" s="227">
        <v>0</v>
      </c>
      <c r="E14" s="227">
        <v>0</v>
      </c>
      <c r="F14" s="227">
        <v>0</v>
      </c>
      <c r="G14" s="227">
        <v>0</v>
      </c>
      <c r="H14" s="227">
        <v>0</v>
      </c>
      <c r="I14" s="227">
        <v>0</v>
      </c>
      <c r="J14" s="227">
        <v>0</v>
      </c>
      <c r="K14" s="227">
        <v>0</v>
      </c>
      <c r="L14" s="227">
        <v>0</v>
      </c>
      <c r="M14" s="227">
        <v>1</v>
      </c>
      <c r="N14" s="227">
        <v>0</v>
      </c>
      <c r="O14" s="227">
        <v>0</v>
      </c>
      <c r="P14" s="227">
        <v>0</v>
      </c>
      <c r="Q14" s="227">
        <v>0</v>
      </c>
      <c r="S14" s="143"/>
    </row>
    <row r="15" spans="1:19" ht="30.6" customHeight="1" thickBot="1" x14ac:dyDescent="0.25">
      <c r="A15" s="235" t="s">
        <v>59</v>
      </c>
      <c r="B15" s="236">
        <f>SUM(B6:B14)</f>
        <v>10</v>
      </c>
      <c r="C15" s="236">
        <f t="shared" ref="C15:Q15" si="0">SUM(C6:C14)</f>
        <v>3</v>
      </c>
      <c r="D15" s="236">
        <f t="shared" si="0"/>
        <v>104</v>
      </c>
      <c r="E15" s="236">
        <f t="shared" si="0"/>
        <v>37</v>
      </c>
      <c r="F15" s="236">
        <f t="shared" si="0"/>
        <v>1</v>
      </c>
      <c r="G15" s="236">
        <f t="shared" si="0"/>
        <v>56</v>
      </c>
      <c r="H15" s="236">
        <f t="shared" si="0"/>
        <v>2</v>
      </c>
      <c r="I15" s="236">
        <f t="shared" si="0"/>
        <v>1</v>
      </c>
      <c r="J15" s="236">
        <f t="shared" si="0"/>
        <v>1</v>
      </c>
      <c r="K15" s="236">
        <f t="shared" si="0"/>
        <v>43</v>
      </c>
      <c r="L15" s="236">
        <f t="shared" si="0"/>
        <v>26</v>
      </c>
      <c r="M15" s="236">
        <f t="shared" si="0"/>
        <v>652</v>
      </c>
      <c r="N15" s="236">
        <f t="shared" si="0"/>
        <v>1</v>
      </c>
      <c r="O15" s="236">
        <f t="shared" si="0"/>
        <v>104</v>
      </c>
      <c r="P15" s="236">
        <f t="shared" si="0"/>
        <v>2</v>
      </c>
      <c r="Q15" s="236">
        <f t="shared" si="0"/>
        <v>345</v>
      </c>
      <c r="S15" s="143"/>
    </row>
    <row r="16" spans="1:19" ht="34.15" customHeight="1" x14ac:dyDescent="0.2">
      <c r="M16" s="142"/>
      <c r="S16" s="143"/>
    </row>
  </sheetData>
  <mergeCells count="20">
    <mergeCell ref="M4:M5"/>
    <mergeCell ref="N4:N5"/>
    <mergeCell ref="O4:O5"/>
    <mergeCell ref="P4:P5"/>
    <mergeCell ref="Q4:Q5"/>
    <mergeCell ref="A1:Q1"/>
    <mergeCell ref="A2:Q2"/>
    <mergeCell ref="A3:A5"/>
    <mergeCell ref="B3:Q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56999999999999995" right="0.52" top="0.75" bottom="0.6" header="0.49" footer="0.31496062992126"/>
  <pageSetup paperSize="9" scale="40" orientation="portrait" r:id="rId1"/>
  <headerFooter>
    <oddFooter>&amp;C&amp;"-,غامق"&amp;10 &amp;12 12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rightToLeft="1" view="pageBreakPreview" zoomScale="60" zoomScaleNormal="55" workbookViewId="0">
      <selection sqref="A1:N14"/>
    </sheetView>
  </sheetViews>
  <sheetFormatPr defaultRowHeight="30.6" customHeight="1" x14ac:dyDescent="0.2"/>
  <cols>
    <col min="1" max="1" width="25.75" customWidth="1"/>
    <col min="2" max="2" width="18.125" customWidth="1"/>
    <col min="3" max="3" width="19" customWidth="1"/>
    <col min="4" max="4" width="17.125" customWidth="1"/>
    <col min="5" max="5" width="16.375" customWidth="1"/>
    <col min="6" max="6" width="15.25" customWidth="1"/>
    <col min="7" max="7" width="16.75" customWidth="1"/>
    <col min="8" max="8" width="16.125" customWidth="1"/>
    <col min="9" max="9" width="18.625" customWidth="1"/>
    <col min="10" max="10" width="18.25" customWidth="1"/>
    <col min="11" max="12" width="17.625" customWidth="1"/>
    <col min="13" max="13" width="17.875" customWidth="1"/>
    <col min="14" max="14" width="19.625" customWidth="1"/>
  </cols>
  <sheetData>
    <row r="1" spans="1:14" ht="68.25" customHeight="1" thickBot="1" x14ac:dyDescent="0.25">
      <c r="A1" s="1906" t="s">
        <v>278</v>
      </c>
      <c r="B1" s="1906"/>
      <c r="C1" s="1906"/>
      <c r="D1" s="1906"/>
      <c r="E1" s="1906"/>
      <c r="F1" s="1906"/>
      <c r="G1" s="1906"/>
      <c r="H1" s="1906"/>
      <c r="I1" s="1906"/>
      <c r="J1" s="1906"/>
      <c r="K1" s="1906"/>
      <c r="L1" s="1906"/>
      <c r="M1" s="1906"/>
      <c r="N1" s="1906"/>
    </row>
    <row r="2" spans="1:14" ht="30.6" customHeight="1" thickBot="1" x14ac:dyDescent="0.25">
      <c r="A2" s="1907" t="s">
        <v>230</v>
      </c>
      <c r="B2" s="1909"/>
      <c r="C2" s="1909"/>
      <c r="D2" s="1909"/>
      <c r="E2" s="1909"/>
      <c r="F2" s="1909"/>
      <c r="G2" s="1909"/>
      <c r="H2" s="1909"/>
      <c r="I2" s="1909"/>
      <c r="J2" s="1909"/>
      <c r="K2" s="1909"/>
      <c r="L2" s="1909"/>
      <c r="M2" s="1909"/>
      <c r="N2" s="1909"/>
    </row>
    <row r="3" spans="1:14" ht="30.6" customHeight="1" thickBot="1" x14ac:dyDescent="0.25">
      <c r="A3" s="1906"/>
      <c r="B3" s="1910" t="s">
        <v>186</v>
      </c>
      <c r="C3" s="1910" t="s">
        <v>266</v>
      </c>
      <c r="D3" s="1910" t="s">
        <v>269</v>
      </c>
      <c r="E3" s="1902" t="s">
        <v>132</v>
      </c>
      <c r="F3" s="1902" t="s">
        <v>270</v>
      </c>
      <c r="G3" s="1902" t="s">
        <v>271</v>
      </c>
      <c r="H3" s="1910" t="s">
        <v>118</v>
      </c>
      <c r="I3" s="1910" t="s">
        <v>122</v>
      </c>
      <c r="J3" s="1910" t="s">
        <v>124</v>
      </c>
      <c r="K3" s="1910" t="s">
        <v>126</v>
      </c>
      <c r="L3" s="1902" t="s">
        <v>133</v>
      </c>
      <c r="M3" s="1902" t="s">
        <v>97</v>
      </c>
      <c r="N3" s="1904" t="s">
        <v>0</v>
      </c>
    </row>
    <row r="4" spans="1:14" ht="30.6" customHeight="1" thickBot="1" x14ac:dyDescent="0.25">
      <c r="A4" s="1906"/>
      <c r="B4" s="1911"/>
      <c r="C4" s="1911"/>
      <c r="D4" s="1911"/>
      <c r="E4" s="1902"/>
      <c r="F4" s="1902"/>
      <c r="G4" s="1902"/>
      <c r="H4" s="1911"/>
      <c r="I4" s="1911"/>
      <c r="J4" s="1911"/>
      <c r="K4" s="1911"/>
      <c r="L4" s="1902"/>
      <c r="M4" s="1902"/>
      <c r="N4" s="1904"/>
    </row>
    <row r="5" spans="1:14" ht="30.6" customHeight="1" thickBot="1" x14ac:dyDescent="0.25">
      <c r="A5" s="1908"/>
      <c r="B5" s="1912"/>
      <c r="C5" s="1912"/>
      <c r="D5" s="1912"/>
      <c r="E5" s="1903"/>
      <c r="F5" s="1903"/>
      <c r="G5" s="1903"/>
      <c r="H5" s="1912"/>
      <c r="I5" s="1912"/>
      <c r="J5" s="1912"/>
      <c r="K5" s="1912"/>
      <c r="L5" s="1903"/>
      <c r="M5" s="1903"/>
      <c r="N5" s="1905"/>
    </row>
    <row r="6" spans="1:14" ht="30.6" customHeight="1" thickTop="1" x14ac:dyDescent="0.2">
      <c r="A6" s="238" t="s">
        <v>27</v>
      </c>
      <c r="B6" s="239">
        <v>0</v>
      </c>
      <c r="C6" s="239">
        <v>0</v>
      </c>
      <c r="D6" s="239">
        <v>0</v>
      </c>
      <c r="E6" s="239">
        <v>0</v>
      </c>
      <c r="F6" s="239">
        <v>0</v>
      </c>
      <c r="G6" s="239">
        <v>0</v>
      </c>
      <c r="H6" s="239">
        <v>0</v>
      </c>
      <c r="I6" s="239">
        <v>0</v>
      </c>
      <c r="J6" s="239">
        <v>0</v>
      </c>
      <c r="K6" s="239">
        <v>0</v>
      </c>
      <c r="L6" s="239">
        <v>0</v>
      </c>
      <c r="M6" s="239">
        <v>0</v>
      </c>
      <c r="N6" s="239">
        <v>16</v>
      </c>
    </row>
    <row r="7" spans="1:14" ht="30.6" customHeight="1" x14ac:dyDescent="0.2">
      <c r="A7" s="238" t="s">
        <v>72</v>
      </c>
      <c r="B7" s="239">
        <v>4</v>
      </c>
      <c r="C7" s="239">
        <v>1</v>
      </c>
      <c r="D7" s="239">
        <v>0</v>
      </c>
      <c r="E7" s="239">
        <v>0</v>
      </c>
      <c r="F7" s="239">
        <v>0</v>
      </c>
      <c r="G7" s="239">
        <v>0</v>
      </c>
      <c r="H7" s="239">
        <v>0</v>
      </c>
      <c r="I7" s="239">
        <v>40</v>
      </c>
      <c r="J7" s="239">
        <v>1</v>
      </c>
      <c r="K7" s="239">
        <v>1</v>
      </c>
      <c r="L7" s="239">
        <v>3</v>
      </c>
      <c r="M7" s="239">
        <v>26</v>
      </c>
      <c r="N7" s="239">
        <v>901</v>
      </c>
    </row>
    <row r="8" spans="1:14" ht="30.6" customHeight="1" x14ac:dyDescent="0.2">
      <c r="A8" s="238" t="s">
        <v>31</v>
      </c>
      <c r="B8" s="239">
        <v>0</v>
      </c>
      <c r="C8" s="239">
        <v>0</v>
      </c>
      <c r="D8" s="239">
        <v>0</v>
      </c>
      <c r="E8" s="239">
        <v>1</v>
      </c>
      <c r="F8" s="239">
        <v>0</v>
      </c>
      <c r="G8" s="239">
        <v>0</v>
      </c>
      <c r="H8" s="239">
        <v>0</v>
      </c>
      <c r="I8" s="239">
        <v>0</v>
      </c>
      <c r="J8" s="239">
        <v>0</v>
      </c>
      <c r="K8" s="239">
        <v>2</v>
      </c>
      <c r="L8" s="239">
        <v>1</v>
      </c>
      <c r="M8" s="239">
        <v>30</v>
      </c>
      <c r="N8" s="239">
        <v>104</v>
      </c>
    </row>
    <row r="9" spans="1:14" ht="30.6" customHeight="1" x14ac:dyDescent="0.2">
      <c r="A9" s="238" t="s">
        <v>32</v>
      </c>
      <c r="B9" s="239">
        <v>0</v>
      </c>
      <c r="C9" s="239">
        <v>4</v>
      </c>
      <c r="D9" s="239">
        <v>0</v>
      </c>
      <c r="E9" s="239">
        <v>0</v>
      </c>
      <c r="F9" s="239">
        <v>18</v>
      </c>
      <c r="G9" s="239">
        <v>0</v>
      </c>
      <c r="H9" s="239">
        <v>0</v>
      </c>
      <c r="I9" s="239">
        <v>2</v>
      </c>
      <c r="J9" s="239">
        <v>0</v>
      </c>
      <c r="K9" s="239">
        <v>0</v>
      </c>
      <c r="L9" s="239">
        <v>5</v>
      </c>
      <c r="M9" s="239">
        <v>242</v>
      </c>
      <c r="N9" s="239">
        <v>377</v>
      </c>
    </row>
    <row r="10" spans="1:14" ht="30.6" customHeight="1" x14ac:dyDescent="0.2">
      <c r="A10" s="238" t="s">
        <v>73</v>
      </c>
      <c r="B10" s="239">
        <v>0</v>
      </c>
      <c r="C10" s="239">
        <v>2</v>
      </c>
      <c r="D10" s="239">
        <v>12</v>
      </c>
      <c r="E10" s="239">
        <v>0</v>
      </c>
      <c r="F10" s="239">
        <v>0</v>
      </c>
      <c r="G10" s="239">
        <v>8</v>
      </c>
      <c r="H10" s="239">
        <v>49</v>
      </c>
      <c r="I10" s="239">
        <v>29</v>
      </c>
      <c r="J10" s="239">
        <v>5</v>
      </c>
      <c r="K10" s="239">
        <v>0</v>
      </c>
      <c r="L10" s="239">
        <v>3</v>
      </c>
      <c r="M10" s="239">
        <v>57.000000000000007</v>
      </c>
      <c r="N10" s="239">
        <v>376</v>
      </c>
    </row>
    <row r="11" spans="1:14" ht="30.6" customHeight="1" x14ac:dyDescent="0.2">
      <c r="A11" s="238" t="s">
        <v>35</v>
      </c>
      <c r="B11" s="239">
        <v>0</v>
      </c>
      <c r="C11" s="239">
        <v>0</v>
      </c>
      <c r="D11" s="239">
        <v>0</v>
      </c>
      <c r="E11" s="239">
        <v>0</v>
      </c>
      <c r="F11" s="239">
        <v>0</v>
      </c>
      <c r="G11" s="239">
        <v>0</v>
      </c>
      <c r="H11" s="239">
        <v>0</v>
      </c>
      <c r="I11" s="239">
        <v>0</v>
      </c>
      <c r="J11" s="239">
        <v>0</v>
      </c>
      <c r="K11" s="239">
        <v>0</v>
      </c>
      <c r="L11" s="239">
        <v>5</v>
      </c>
      <c r="M11" s="239">
        <v>0</v>
      </c>
      <c r="N11" s="239">
        <v>143</v>
      </c>
    </row>
    <row r="12" spans="1:14" ht="30.6" customHeight="1" x14ac:dyDescent="0.2">
      <c r="A12" s="238" t="s">
        <v>74</v>
      </c>
      <c r="B12" s="239">
        <v>0</v>
      </c>
      <c r="C12" s="239">
        <v>0</v>
      </c>
      <c r="D12" s="239">
        <v>0</v>
      </c>
      <c r="E12" s="239">
        <v>0</v>
      </c>
      <c r="F12" s="239">
        <v>0</v>
      </c>
      <c r="G12" s="239">
        <v>0</v>
      </c>
      <c r="H12" s="239">
        <v>0</v>
      </c>
      <c r="I12" s="239">
        <v>0</v>
      </c>
      <c r="J12" s="239">
        <v>0</v>
      </c>
      <c r="K12" s="239">
        <v>0</v>
      </c>
      <c r="L12" s="239">
        <v>0</v>
      </c>
      <c r="M12" s="239">
        <v>0</v>
      </c>
      <c r="N12" s="239">
        <v>4</v>
      </c>
    </row>
    <row r="13" spans="1:14" ht="30.6" customHeight="1" x14ac:dyDescent="0.2">
      <c r="A13" s="238" t="s">
        <v>81</v>
      </c>
      <c r="B13" s="239">
        <v>0</v>
      </c>
      <c r="C13" s="239">
        <v>0</v>
      </c>
      <c r="D13" s="239">
        <v>0</v>
      </c>
      <c r="E13" s="239">
        <v>0</v>
      </c>
      <c r="F13" s="239">
        <v>0</v>
      </c>
      <c r="G13" s="239">
        <v>0</v>
      </c>
      <c r="H13" s="239">
        <v>0</v>
      </c>
      <c r="I13" s="239">
        <v>0</v>
      </c>
      <c r="J13" s="239">
        <v>0</v>
      </c>
      <c r="K13" s="239">
        <v>0</v>
      </c>
      <c r="L13" s="239">
        <v>0</v>
      </c>
      <c r="M13" s="239">
        <v>0</v>
      </c>
      <c r="N13" s="239">
        <v>17</v>
      </c>
    </row>
    <row r="14" spans="1:14" ht="30.6" customHeight="1" thickBot="1" x14ac:dyDescent="0.25">
      <c r="A14" s="238" t="s">
        <v>84</v>
      </c>
      <c r="B14" s="239">
        <v>0</v>
      </c>
      <c r="C14" s="239">
        <v>0</v>
      </c>
      <c r="D14" s="239">
        <v>0</v>
      </c>
      <c r="E14" s="239">
        <v>0</v>
      </c>
      <c r="F14" s="239">
        <v>0</v>
      </c>
      <c r="G14" s="239">
        <v>0</v>
      </c>
      <c r="H14" s="239">
        <v>0</v>
      </c>
      <c r="I14" s="239">
        <v>0</v>
      </c>
      <c r="J14" s="239">
        <v>0</v>
      </c>
      <c r="K14" s="239">
        <v>0</v>
      </c>
      <c r="L14" s="239">
        <v>0</v>
      </c>
      <c r="M14" s="239">
        <v>0</v>
      </c>
      <c r="N14" s="239">
        <v>1</v>
      </c>
    </row>
    <row r="15" spans="1:14" ht="30.6" customHeight="1" thickTop="1" thickBot="1" x14ac:dyDescent="0.25">
      <c r="A15" s="240" t="s">
        <v>59</v>
      </c>
      <c r="B15" s="241">
        <f>SUM(B6:B14)</f>
        <v>4</v>
      </c>
      <c r="C15" s="241">
        <f t="shared" ref="C15:M15" si="0">SUM(C6:C14)</f>
        <v>7</v>
      </c>
      <c r="D15" s="241">
        <f t="shared" si="0"/>
        <v>12</v>
      </c>
      <c r="E15" s="241">
        <f t="shared" si="0"/>
        <v>1</v>
      </c>
      <c r="F15" s="241">
        <f t="shared" si="0"/>
        <v>18</v>
      </c>
      <c r="G15" s="241">
        <f t="shared" si="0"/>
        <v>8</v>
      </c>
      <c r="H15" s="241">
        <f t="shared" si="0"/>
        <v>49</v>
      </c>
      <c r="I15" s="241">
        <f t="shared" si="0"/>
        <v>71</v>
      </c>
      <c r="J15" s="241">
        <f t="shared" si="0"/>
        <v>6</v>
      </c>
      <c r="K15" s="241">
        <f t="shared" si="0"/>
        <v>3</v>
      </c>
      <c r="L15" s="241">
        <f t="shared" si="0"/>
        <v>17</v>
      </c>
      <c r="M15" s="241">
        <f t="shared" si="0"/>
        <v>355</v>
      </c>
      <c r="N15" s="241">
        <v>1939</v>
      </c>
    </row>
    <row r="16" spans="1:14" ht="30.6" customHeight="1" thickTop="1" x14ac:dyDescent="0.2">
      <c r="N16" s="142"/>
    </row>
  </sheetData>
  <mergeCells count="16">
    <mergeCell ref="L3:L5"/>
    <mergeCell ref="M3:M5"/>
    <mergeCell ref="N3:N5"/>
    <mergeCell ref="A1:N1"/>
    <mergeCell ref="A2:A5"/>
    <mergeCell ref="B2:N2"/>
    <mergeCell ref="B3:B5"/>
    <mergeCell ref="C3:C5"/>
    <mergeCell ref="D3:D5"/>
    <mergeCell ref="E3:E5"/>
    <mergeCell ref="K3:K5"/>
    <mergeCell ref="F3:F5"/>
    <mergeCell ref="G3:G5"/>
    <mergeCell ref="H3:H5"/>
    <mergeCell ref="I3:I5"/>
    <mergeCell ref="J3:J5"/>
  </mergeCells>
  <printOptions horizontalCentered="1"/>
  <pageMargins left="0.97" right="0.88" top="0.57999999999999996" bottom="0.42" header="0.36" footer="0.24"/>
  <pageSetup paperSize="9" scale="49" orientation="landscape" r:id="rId1"/>
  <headerFooter>
    <oddFooter>&amp;C13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rightToLeft="1" zoomScale="55" zoomScaleNormal="55" workbookViewId="0">
      <selection activeCell="F17" sqref="F17"/>
    </sheetView>
  </sheetViews>
  <sheetFormatPr defaultRowHeight="34.15" customHeight="1" x14ac:dyDescent="0.2"/>
  <cols>
    <col min="1" max="1" width="26.625" customWidth="1"/>
    <col min="2" max="2" width="9.375" customWidth="1"/>
    <col min="3" max="3" width="11" customWidth="1"/>
    <col min="4" max="4" width="10.375" customWidth="1"/>
  </cols>
  <sheetData>
    <row r="1" spans="1:8" ht="22.5" customHeight="1" x14ac:dyDescent="0.2">
      <c r="A1" s="1881" t="s">
        <v>108</v>
      </c>
      <c r="B1" s="1881"/>
      <c r="C1" s="1881"/>
      <c r="D1" s="1881"/>
      <c r="E1" s="1881"/>
      <c r="F1" s="1881"/>
      <c r="G1" s="1881"/>
      <c r="H1" s="1881"/>
    </row>
    <row r="2" spans="1:8" ht="24" customHeight="1" x14ac:dyDescent="0.2">
      <c r="A2" s="1881" t="s">
        <v>276</v>
      </c>
      <c r="B2" s="1881"/>
      <c r="C2" s="1881"/>
      <c r="D2" s="1881"/>
      <c r="E2" s="1881"/>
      <c r="F2" s="1881"/>
      <c r="G2" s="1881"/>
      <c r="H2" s="1881"/>
    </row>
    <row r="3" spans="1:8" ht="26.25" customHeight="1" thickBot="1" x14ac:dyDescent="0.25">
      <c r="A3" s="1916" t="s">
        <v>230</v>
      </c>
      <c r="B3" s="1722"/>
      <c r="C3" s="1722"/>
      <c r="D3" s="1722"/>
      <c r="E3" s="1722"/>
      <c r="F3" s="1722"/>
      <c r="G3" s="1722"/>
      <c r="H3" s="1722"/>
    </row>
    <row r="4" spans="1:8" ht="34.15" customHeight="1" x14ac:dyDescent="0.2">
      <c r="A4" s="1881"/>
      <c r="B4" s="1877" t="s">
        <v>119</v>
      </c>
      <c r="C4" s="1877" t="s">
        <v>120</v>
      </c>
      <c r="D4" s="1877" t="s">
        <v>121</v>
      </c>
      <c r="E4" s="1877" t="s">
        <v>130</v>
      </c>
      <c r="F4" s="1877" t="s">
        <v>131</v>
      </c>
      <c r="G4" s="1877" t="s">
        <v>122</v>
      </c>
      <c r="H4" s="1914" t="s">
        <v>0</v>
      </c>
    </row>
    <row r="5" spans="1:8" ht="40.5" customHeight="1" thickBot="1" x14ac:dyDescent="0.25">
      <c r="A5" s="1884"/>
      <c r="B5" s="1913"/>
      <c r="C5" s="1913"/>
      <c r="D5" s="1913"/>
      <c r="E5" s="1913"/>
      <c r="F5" s="1913"/>
      <c r="G5" s="1913"/>
      <c r="H5" s="1915"/>
    </row>
    <row r="6" spans="1:8" ht="24.95" customHeight="1" x14ac:dyDescent="0.2">
      <c r="A6" s="132" t="s">
        <v>32</v>
      </c>
      <c r="B6" s="146">
        <v>1</v>
      </c>
      <c r="C6" s="146">
        <v>1</v>
      </c>
      <c r="D6" s="146">
        <v>3</v>
      </c>
      <c r="E6" s="146">
        <v>1</v>
      </c>
      <c r="F6" s="146">
        <v>1</v>
      </c>
      <c r="G6" s="145">
        <v>1</v>
      </c>
      <c r="H6" s="145">
        <f>SUM(B6:G6)</f>
        <v>8</v>
      </c>
    </row>
    <row r="7" spans="1:8" ht="30.6" customHeight="1" thickBot="1" x14ac:dyDescent="0.25">
      <c r="A7" s="139" t="s">
        <v>59</v>
      </c>
      <c r="B7" s="147">
        <v>1</v>
      </c>
      <c r="C7" s="147">
        <v>1</v>
      </c>
      <c r="D7" s="147">
        <v>3</v>
      </c>
      <c r="E7" s="147">
        <v>1</v>
      </c>
      <c r="F7" s="147">
        <v>1</v>
      </c>
      <c r="G7" s="138">
        <v>1</v>
      </c>
      <c r="H7" s="138">
        <f>SUM(B7:G7)</f>
        <v>8</v>
      </c>
    </row>
    <row r="8" spans="1:8" ht="34.15" customHeight="1" x14ac:dyDescent="0.2">
      <c r="D8" s="142"/>
    </row>
  </sheetData>
  <mergeCells count="11">
    <mergeCell ref="A2:H2"/>
    <mergeCell ref="A1:H1"/>
    <mergeCell ref="B3:H3"/>
    <mergeCell ref="G4:G5"/>
    <mergeCell ref="B4:B5"/>
    <mergeCell ref="C4:C5"/>
    <mergeCell ref="D4:D5"/>
    <mergeCell ref="H4:H5"/>
    <mergeCell ref="E4:E5"/>
    <mergeCell ref="F4:F5"/>
    <mergeCell ref="A3:A5"/>
  </mergeCells>
  <pageMargins left="0.56999999999999995" right="0.52" top="0.75" bottom="0.6" header="0.49" footer="0.31496062992126"/>
  <pageSetup paperSize="9" scale="51" orientation="portrait" r:id="rId1"/>
  <headerFooter>
    <oddFooter>&amp;C&amp;"-,غامق"&amp;10 &amp;12 12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rightToLeft="1" topLeftCell="A10" zoomScale="70" zoomScaleNormal="70" workbookViewId="0">
      <selection activeCell="E29" sqref="E29"/>
    </sheetView>
  </sheetViews>
  <sheetFormatPr defaultRowHeight="14.25" x14ac:dyDescent="0.2"/>
  <cols>
    <col min="1" max="1" width="19.125" customWidth="1"/>
    <col min="2" max="2" width="12.75" customWidth="1"/>
    <col min="3" max="3" width="12.25" customWidth="1"/>
    <col min="4" max="4" width="9.375" customWidth="1"/>
    <col min="6" max="6" width="10.375" customWidth="1"/>
    <col min="9" max="9" width="10.625" customWidth="1"/>
    <col min="10" max="10" width="10.125" customWidth="1"/>
    <col min="11" max="11" width="11.25" customWidth="1"/>
    <col min="12" max="12" width="10.625" customWidth="1"/>
    <col min="13" max="14" width="11" customWidth="1"/>
    <col min="15" max="15" width="10.375" customWidth="1"/>
    <col min="16" max="16" width="16.375" customWidth="1"/>
    <col min="17" max="17" width="16.375" bestFit="1" customWidth="1"/>
  </cols>
  <sheetData>
    <row r="1" spans="1:19" ht="30" customHeight="1" x14ac:dyDescent="0.35">
      <c r="A1" s="1542" t="s">
        <v>178</v>
      </c>
      <c r="B1" s="1542"/>
      <c r="C1" s="1542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S1" s="165"/>
    </row>
    <row r="2" spans="1:19" ht="27.75" customHeight="1" thickBot="1" x14ac:dyDescent="0.4">
      <c r="A2" s="1522" t="s">
        <v>201</v>
      </c>
      <c r="B2" s="1522"/>
      <c r="C2" s="1522"/>
      <c r="D2" s="1522"/>
      <c r="E2" s="1522"/>
      <c r="F2" s="1522"/>
      <c r="G2" s="1522"/>
      <c r="H2" s="1522"/>
      <c r="I2" s="1522"/>
      <c r="J2" s="1522"/>
      <c r="K2" s="1522"/>
      <c r="L2" s="1522"/>
      <c r="M2" s="1522"/>
      <c r="N2" s="1522"/>
      <c r="O2" s="1522"/>
      <c r="P2" s="1522"/>
      <c r="S2" s="165"/>
    </row>
    <row r="3" spans="1:19" ht="59.25" customHeight="1" x14ac:dyDescent="0.35">
      <c r="A3" s="1543"/>
      <c r="B3" s="46"/>
      <c r="C3" s="1534" t="s">
        <v>146</v>
      </c>
      <c r="D3" s="1534"/>
      <c r="E3" s="1534"/>
      <c r="F3" s="1534"/>
      <c r="G3" s="1534"/>
      <c r="H3" s="1534" t="s">
        <v>5</v>
      </c>
      <c r="I3" s="1534"/>
      <c r="J3" s="1534"/>
      <c r="K3" s="1534"/>
      <c r="L3" s="1534"/>
      <c r="M3" s="1534"/>
      <c r="N3" s="1535"/>
      <c r="O3" s="86" t="s">
        <v>12</v>
      </c>
      <c r="P3" s="88" t="s">
        <v>16</v>
      </c>
      <c r="Q3" s="88" t="s">
        <v>17</v>
      </c>
      <c r="S3" s="165"/>
    </row>
    <row r="4" spans="1:19" ht="27.75" customHeight="1" x14ac:dyDescent="0.35">
      <c r="A4" s="1543"/>
      <c r="B4" s="46"/>
      <c r="C4" s="1526" t="s">
        <v>197</v>
      </c>
      <c r="D4" s="1526" t="s">
        <v>199</v>
      </c>
      <c r="E4" s="1526" t="s">
        <v>18</v>
      </c>
      <c r="F4" s="1526" t="s">
        <v>19</v>
      </c>
      <c r="G4" s="1530" t="s">
        <v>4</v>
      </c>
      <c r="H4" s="1529" t="s">
        <v>20</v>
      </c>
      <c r="I4" s="1529" t="s">
        <v>21</v>
      </c>
      <c r="J4" s="1528" t="s">
        <v>22</v>
      </c>
      <c r="K4" s="1528"/>
      <c r="L4" s="1528"/>
      <c r="M4" s="1528"/>
      <c r="N4" s="1528"/>
      <c r="O4" s="86"/>
      <c r="P4" s="88"/>
      <c r="Q4" s="88"/>
      <c r="S4" s="165"/>
    </row>
    <row r="5" spans="1:19" ht="41.25" customHeight="1" thickBot="1" x14ac:dyDescent="0.4">
      <c r="A5" s="1544"/>
      <c r="B5" s="54"/>
      <c r="C5" s="1527"/>
      <c r="D5" s="1527"/>
      <c r="E5" s="1527"/>
      <c r="F5" s="1527"/>
      <c r="G5" s="1531"/>
      <c r="H5" s="1527"/>
      <c r="I5" s="1527"/>
      <c r="J5" s="40" t="s">
        <v>23</v>
      </c>
      <c r="K5" s="40" t="s">
        <v>24</v>
      </c>
      <c r="L5" s="78" t="s">
        <v>195</v>
      </c>
      <c r="M5" s="78" t="s">
        <v>196</v>
      </c>
      <c r="N5" s="78" t="s">
        <v>25</v>
      </c>
      <c r="O5" s="87"/>
      <c r="P5" s="89"/>
      <c r="Q5" s="89"/>
      <c r="S5" s="165"/>
    </row>
    <row r="6" spans="1:19" ht="24.95" customHeight="1" thickTop="1" x14ac:dyDescent="0.35">
      <c r="A6" s="1541" t="s">
        <v>50</v>
      </c>
      <c r="B6" s="1541"/>
      <c r="C6" s="53">
        <v>0</v>
      </c>
      <c r="D6" s="53">
        <v>1</v>
      </c>
      <c r="E6" s="53">
        <v>4</v>
      </c>
      <c r="F6" s="53">
        <v>1</v>
      </c>
      <c r="G6" s="47">
        <v>6</v>
      </c>
      <c r="H6" s="47">
        <v>230</v>
      </c>
      <c r="I6" s="47">
        <v>10</v>
      </c>
      <c r="J6" s="47">
        <v>36</v>
      </c>
      <c r="K6" s="47">
        <v>191</v>
      </c>
      <c r="L6" s="47">
        <v>38</v>
      </c>
      <c r="M6" s="47">
        <v>151</v>
      </c>
      <c r="N6" s="47">
        <f>SUM(J6:M6)</f>
        <v>416</v>
      </c>
      <c r="O6" s="47">
        <f>SUM(H6:M6)</f>
        <v>656</v>
      </c>
      <c r="P6" s="47">
        <v>890</v>
      </c>
      <c r="Q6" s="47">
        <f>G6+O6+P6</f>
        <v>1552</v>
      </c>
      <c r="S6" s="165"/>
    </row>
    <row r="7" spans="1:19" ht="24.95" customHeight="1" x14ac:dyDescent="0.35">
      <c r="A7" s="1519" t="s">
        <v>51</v>
      </c>
      <c r="B7" s="1519"/>
      <c r="C7" s="47">
        <v>295</v>
      </c>
      <c r="D7" s="47">
        <v>0</v>
      </c>
      <c r="E7" s="47">
        <v>36</v>
      </c>
      <c r="F7" s="47">
        <v>65</v>
      </c>
      <c r="G7" s="47">
        <v>396</v>
      </c>
      <c r="H7" s="47">
        <v>14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f t="shared" ref="N7:N25" si="0">SUM(J7:M7)</f>
        <v>0</v>
      </c>
      <c r="O7" s="47">
        <f t="shared" ref="O7:O25" si="1">SUM(H7:M7)</f>
        <v>14</v>
      </c>
      <c r="P7" s="47">
        <v>0</v>
      </c>
      <c r="Q7" s="47">
        <f t="shared" ref="Q7:Q25" si="2">G7+O7+P7</f>
        <v>410</v>
      </c>
      <c r="S7" s="165"/>
    </row>
    <row r="8" spans="1:19" ht="24.95" customHeight="1" x14ac:dyDescent="0.35">
      <c r="A8" s="1519" t="s">
        <v>52</v>
      </c>
      <c r="B8" s="1519"/>
      <c r="C8" s="47">
        <v>12</v>
      </c>
      <c r="D8" s="47">
        <v>4</v>
      </c>
      <c r="E8" s="47">
        <v>12</v>
      </c>
      <c r="F8" s="47">
        <v>0</v>
      </c>
      <c r="G8" s="47">
        <v>28</v>
      </c>
      <c r="H8" s="47">
        <v>24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f t="shared" si="0"/>
        <v>0</v>
      </c>
      <c r="O8" s="47">
        <f t="shared" si="1"/>
        <v>24</v>
      </c>
      <c r="P8" s="47">
        <v>3</v>
      </c>
      <c r="Q8" s="47">
        <f t="shared" si="2"/>
        <v>55</v>
      </c>
      <c r="S8" s="165"/>
    </row>
    <row r="9" spans="1:19" ht="24.95" customHeight="1" x14ac:dyDescent="0.35">
      <c r="A9" s="1519" t="s">
        <v>53</v>
      </c>
      <c r="B9" s="1519"/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f t="shared" si="0"/>
        <v>0</v>
      </c>
      <c r="O9" s="47">
        <f t="shared" si="1"/>
        <v>0</v>
      </c>
      <c r="P9" s="47">
        <v>0</v>
      </c>
      <c r="Q9" s="47">
        <f t="shared" si="2"/>
        <v>0</v>
      </c>
      <c r="S9" s="165"/>
    </row>
    <row r="10" spans="1:19" ht="24.95" customHeight="1" x14ac:dyDescent="0.35">
      <c r="A10" s="1519" t="s">
        <v>54</v>
      </c>
      <c r="B10" s="1519"/>
      <c r="C10" s="47">
        <v>65</v>
      </c>
      <c r="D10" s="47">
        <v>16</v>
      </c>
      <c r="E10" s="47">
        <v>16</v>
      </c>
      <c r="F10" s="47">
        <v>3</v>
      </c>
      <c r="G10" s="47">
        <v>100</v>
      </c>
      <c r="H10" s="47">
        <v>13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f t="shared" si="0"/>
        <v>0</v>
      </c>
      <c r="O10" s="47">
        <f t="shared" si="1"/>
        <v>13</v>
      </c>
      <c r="P10" s="47">
        <v>0</v>
      </c>
      <c r="Q10" s="47">
        <f t="shared" si="2"/>
        <v>113</v>
      </c>
      <c r="S10" s="165"/>
    </row>
    <row r="11" spans="1:19" ht="24.95" customHeight="1" x14ac:dyDescent="0.35">
      <c r="A11" s="1519" t="s">
        <v>55</v>
      </c>
      <c r="B11" s="1519"/>
      <c r="C11" s="47">
        <v>12</v>
      </c>
      <c r="D11" s="47">
        <v>12</v>
      </c>
      <c r="E11" s="47">
        <v>4</v>
      </c>
      <c r="F11" s="47">
        <v>6</v>
      </c>
      <c r="G11" s="47">
        <v>34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f t="shared" si="0"/>
        <v>0</v>
      </c>
      <c r="O11" s="47">
        <f t="shared" si="1"/>
        <v>0</v>
      </c>
      <c r="P11" s="47">
        <v>0</v>
      </c>
      <c r="Q11" s="47">
        <f t="shared" si="2"/>
        <v>34</v>
      </c>
      <c r="S11" s="165"/>
    </row>
    <row r="12" spans="1:19" ht="24.95" customHeight="1" x14ac:dyDescent="0.35">
      <c r="A12" s="1519" t="s">
        <v>56</v>
      </c>
      <c r="B12" s="1519"/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f t="shared" si="0"/>
        <v>0</v>
      </c>
      <c r="O12" s="47">
        <f t="shared" si="1"/>
        <v>0</v>
      </c>
      <c r="P12" s="47">
        <v>0</v>
      </c>
      <c r="Q12" s="47">
        <f t="shared" si="2"/>
        <v>0</v>
      </c>
      <c r="S12" s="165"/>
    </row>
    <row r="13" spans="1:19" ht="24.95" customHeight="1" x14ac:dyDescent="0.35">
      <c r="A13" s="1519" t="s">
        <v>57</v>
      </c>
      <c r="B13" s="1519"/>
      <c r="C13" s="47">
        <v>380</v>
      </c>
      <c r="D13" s="47">
        <v>10</v>
      </c>
      <c r="E13" s="47">
        <v>84</v>
      </c>
      <c r="F13" s="47">
        <v>109</v>
      </c>
      <c r="G13" s="47">
        <v>583</v>
      </c>
      <c r="H13" s="47">
        <v>116</v>
      </c>
      <c r="I13" s="47">
        <v>0</v>
      </c>
      <c r="J13" s="47">
        <v>1</v>
      </c>
      <c r="K13" s="47">
        <v>3</v>
      </c>
      <c r="L13" s="47">
        <v>0</v>
      </c>
      <c r="M13" s="47">
        <v>5</v>
      </c>
      <c r="N13" s="47">
        <f t="shared" si="0"/>
        <v>9</v>
      </c>
      <c r="O13" s="47">
        <f t="shared" si="1"/>
        <v>125</v>
      </c>
      <c r="P13" s="47">
        <v>37</v>
      </c>
      <c r="Q13" s="47">
        <f t="shared" si="2"/>
        <v>745</v>
      </c>
      <c r="S13" s="165"/>
    </row>
    <row r="14" spans="1:19" ht="24.95" customHeight="1" x14ac:dyDescent="0.35">
      <c r="A14" s="1519" t="s">
        <v>58</v>
      </c>
      <c r="B14" s="1519"/>
      <c r="C14" s="47">
        <v>187</v>
      </c>
      <c r="D14" s="47">
        <v>52</v>
      </c>
      <c r="E14" s="47">
        <v>6</v>
      </c>
      <c r="F14" s="47">
        <v>193</v>
      </c>
      <c r="G14" s="47">
        <v>438</v>
      </c>
      <c r="H14" s="47">
        <v>194</v>
      </c>
      <c r="I14" s="47">
        <v>1</v>
      </c>
      <c r="J14" s="47">
        <v>5</v>
      </c>
      <c r="K14" s="47">
        <v>9</v>
      </c>
      <c r="L14" s="47">
        <v>19</v>
      </c>
      <c r="M14" s="47">
        <v>25</v>
      </c>
      <c r="N14" s="47">
        <f t="shared" si="0"/>
        <v>58</v>
      </c>
      <c r="O14" s="47">
        <f t="shared" si="1"/>
        <v>253</v>
      </c>
      <c r="P14" s="47">
        <v>11</v>
      </c>
      <c r="Q14" s="47">
        <f t="shared" si="2"/>
        <v>702</v>
      </c>
      <c r="S14" s="165"/>
    </row>
    <row r="15" spans="1:19" ht="24.95" customHeight="1" x14ac:dyDescent="0.35">
      <c r="A15" s="1540" t="s">
        <v>156</v>
      </c>
      <c r="B15" s="1540"/>
      <c r="C15" s="47">
        <v>18</v>
      </c>
      <c r="D15" s="47">
        <v>0</v>
      </c>
      <c r="E15" s="47">
        <v>11</v>
      </c>
      <c r="F15" s="47">
        <v>5</v>
      </c>
      <c r="G15" s="47">
        <v>34</v>
      </c>
      <c r="H15" s="47">
        <v>2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f t="shared" si="0"/>
        <v>0</v>
      </c>
      <c r="O15" s="47">
        <f t="shared" si="1"/>
        <v>2</v>
      </c>
      <c r="P15" s="47">
        <v>0</v>
      </c>
      <c r="Q15" s="47">
        <f t="shared" si="2"/>
        <v>36</v>
      </c>
      <c r="S15" s="165"/>
    </row>
    <row r="16" spans="1:19" ht="24.95" customHeight="1" x14ac:dyDescent="0.35">
      <c r="A16" s="1540" t="s">
        <v>157</v>
      </c>
      <c r="B16" s="1540"/>
      <c r="C16" s="47">
        <v>18</v>
      </c>
      <c r="D16" s="47">
        <v>28</v>
      </c>
      <c r="E16" s="47">
        <v>2</v>
      </c>
      <c r="F16" s="47">
        <v>15</v>
      </c>
      <c r="G16" s="47">
        <v>63</v>
      </c>
      <c r="H16" s="47">
        <v>3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f t="shared" si="0"/>
        <v>0</v>
      </c>
      <c r="O16" s="47">
        <f t="shared" si="1"/>
        <v>3</v>
      </c>
      <c r="P16" s="47">
        <v>0</v>
      </c>
      <c r="Q16" s="47">
        <f t="shared" si="2"/>
        <v>66</v>
      </c>
      <c r="S16" s="165"/>
    </row>
    <row r="17" spans="1:19" ht="24.95" customHeight="1" x14ac:dyDescent="0.35">
      <c r="A17" s="1540" t="s">
        <v>158</v>
      </c>
      <c r="B17" s="1540"/>
      <c r="C17" s="47">
        <v>24</v>
      </c>
      <c r="D17" s="47">
        <v>8</v>
      </c>
      <c r="E17" s="47">
        <v>21</v>
      </c>
      <c r="F17" s="47">
        <v>5</v>
      </c>
      <c r="G17" s="47">
        <v>58</v>
      </c>
      <c r="H17" s="47">
        <v>7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f t="shared" si="0"/>
        <v>0</v>
      </c>
      <c r="O17" s="47">
        <f t="shared" si="1"/>
        <v>7</v>
      </c>
      <c r="P17" s="47">
        <v>0</v>
      </c>
      <c r="Q17" s="47">
        <f t="shared" si="2"/>
        <v>65</v>
      </c>
      <c r="S17" s="165"/>
    </row>
    <row r="18" spans="1:19" ht="24.95" customHeight="1" x14ac:dyDescent="0.35">
      <c r="A18" s="1540" t="s">
        <v>160</v>
      </c>
      <c r="B18" s="1540"/>
      <c r="C18" s="47">
        <v>3</v>
      </c>
      <c r="D18" s="47">
        <v>3</v>
      </c>
      <c r="E18" s="47">
        <v>0</v>
      </c>
      <c r="F18" s="47">
        <v>1</v>
      </c>
      <c r="G18" s="47">
        <v>7</v>
      </c>
      <c r="H18" s="47">
        <v>2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f t="shared" si="0"/>
        <v>0</v>
      </c>
      <c r="O18" s="47">
        <f t="shared" si="1"/>
        <v>2</v>
      </c>
      <c r="P18" s="47">
        <v>0</v>
      </c>
      <c r="Q18" s="47">
        <f t="shared" si="2"/>
        <v>9</v>
      </c>
      <c r="S18" s="165"/>
    </row>
    <row r="19" spans="1:19" ht="24.95" customHeight="1" x14ac:dyDescent="0.35">
      <c r="A19" s="1540" t="s">
        <v>159</v>
      </c>
      <c r="B19" s="1540"/>
      <c r="C19" s="47">
        <v>38</v>
      </c>
      <c r="D19" s="47">
        <v>32</v>
      </c>
      <c r="E19" s="47">
        <v>22</v>
      </c>
      <c r="F19" s="47">
        <v>27</v>
      </c>
      <c r="G19" s="47">
        <v>119</v>
      </c>
      <c r="H19" s="47">
        <v>0</v>
      </c>
      <c r="I19" s="47">
        <v>0</v>
      </c>
      <c r="J19" s="47">
        <v>0</v>
      </c>
      <c r="K19" s="47">
        <v>0</v>
      </c>
      <c r="L19" s="47">
        <v>1</v>
      </c>
      <c r="M19" s="47">
        <v>0</v>
      </c>
      <c r="N19" s="47">
        <f t="shared" si="0"/>
        <v>1</v>
      </c>
      <c r="O19" s="47">
        <f t="shared" si="1"/>
        <v>1</v>
      </c>
      <c r="P19" s="47">
        <v>0</v>
      </c>
      <c r="Q19" s="47">
        <f t="shared" si="2"/>
        <v>120</v>
      </c>
      <c r="S19" s="165"/>
    </row>
    <row r="20" spans="1:19" ht="24.95" customHeight="1" x14ac:dyDescent="0.35">
      <c r="A20" s="1540" t="s">
        <v>164</v>
      </c>
      <c r="B20" s="1540"/>
      <c r="C20" s="47">
        <v>297</v>
      </c>
      <c r="D20" s="47">
        <v>0</v>
      </c>
      <c r="E20" s="47">
        <v>71</v>
      </c>
      <c r="F20" s="47">
        <v>108</v>
      </c>
      <c r="G20" s="47">
        <v>476</v>
      </c>
      <c r="H20" s="47">
        <v>79</v>
      </c>
      <c r="I20" s="47">
        <v>0</v>
      </c>
      <c r="J20" s="47">
        <v>2</v>
      </c>
      <c r="K20" s="47">
        <v>0</v>
      </c>
      <c r="L20" s="47">
        <v>0</v>
      </c>
      <c r="M20" s="47">
        <v>0</v>
      </c>
      <c r="N20" s="47">
        <f t="shared" si="0"/>
        <v>2</v>
      </c>
      <c r="O20" s="47">
        <f t="shared" si="1"/>
        <v>81</v>
      </c>
      <c r="P20" s="47">
        <v>17</v>
      </c>
      <c r="Q20" s="47">
        <f t="shared" si="2"/>
        <v>574</v>
      </c>
      <c r="S20" s="165"/>
    </row>
    <row r="21" spans="1:19" ht="24.95" customHeight="1" x14ac:dyDescent="0.35">
      <c r="A21" s="1540" t="s">
        <v>161</v>
      </c>
      <c r="B21" s="1540"/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f>G21+O21+P21</f>
        <v>0</v>
      </c>
      <c r="S21" s="165"/>
    </row>
    <row r="22" spans="1:19" ht="20.100000000000001" customHeight="1" x14ac:dyDescent="0.35">
      <c r="A22" s="1540" t="s">
        <v>162</v>
      </c>
      <c r="B22" s="1540"/>
      <c r="C22" s="47">
        <v>292</v>
      </c>
      <c r="D22" s="47">
        <v>0</v>
      </c>
      <c r="E22" s="47">
        <v>19</v>
      </c>
      <c r="F22" s="47">
        <v>38</v>
      </c>
      <c r="G22" s="47">
        <v>349</v>
      </c>
      <c r="H22" s="47">
        <v>162</v>
      </c>
      <c r="I22" s="47">
        <v>0</v>
      </c>
      <c r="J22" s="47">
        <v>1</v>
      </c>
      <c r="K22" s="47">
        <v>0</v>
      </c>
      <c r="L22" s="47">
        <v>0</v>
      </c>
      <c r="M22" s="47">
        <v>1</v>
      </c>
      <c r="N22" s="47">
        <f>SUM(J22:M22)</f>
        <v>2</v>
      </c>
      <c r="O22" s="47">
        <f>SUM(H22:M22)</f>
        <v>164</v>
      </c>
      <c r="P22" s="47">
        <v>0</v>
      </c>
      <c r="Q22" s="47">
        <f>G22+O22+P22</f>
        <v>513</v>
      </c>
      <c r="S22" s="165"/>
    </row>
    <row r="23" spans="1:19" ht="24.95" customHeight="1" x14ac:dyDescent="0.35">
      <c r="A23" s="1540" t="s">
        <v>163</v>
      </c>
      <c r="B23" s="1540"/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47">
        <f t="shared" si="0"/>
        <v>0</v>
      </c>
      <c r="O23" s="47">
        <f t="shared" si="1"/>
        <v>0</v>
      </c>
      <c r="P23" s="47">
        <v>0</v>
      </c>
      <c r="Q23" s="47">
        <f t="shared" si="2"/>
        <v>0</v>
      </c>
      <c r="S23" s="165"/>
    </row>
    <row r="24" spans="1:19" ht="24.95" customHeight="1" x14ac:dyDescent="0.35">
      <c r="A24" s="1540" t="s">
        <v>165</v>
      </c>
      <c r="B24" s="1540"/>
      <c r="C24" s="47">
        <v>70</v>
      </c>
      <c r="D24" s="47">
        <v>43</v>
      </c>
      <c r="E24" s="47">
        <v>0</v>
      </c>
      <c r="F24" s="47">
        <v>79</v>
      </c>
      <c r="G24" s="47">
        <v>192</v>
      </c>
      <c r="H24" s="47">
        <v>99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f t="shared" si="0"/>
        <v>0</v>
      </c>
      <c r="O24" s="47">
        <f t="shared" si="1"/>
        <v>99</v>
      </c>
      <c r="P24" s="47">
        <v>0</v>
      </c>
      <c r="Q24" s="47">
        <f t="shared" si="2"/>
        <v>291</v>
      </c>
      <c r="S24" s="165"/>
    </row>
    <row r="25" spans="1:19" ht="24.95" customHeight="1" x14ac:dyDescent="0.35">
      <c r="A25" s="1540" t="s">
        <v>166</v>
      </c>
      <c r="B25" s="1540"/>
      <c r="C25" s="47">
        <v>109</v>
      </c>
      <c r="D25" s="47">
        <v>16</v>
      </c>
      <c r="E25" s="47">
        <v>0</v>
      </c>
      <c r="F25" s="47">
        <v>26</v>
      </c>
      <c r="G25" s="47">
        <v>151</v>
      </c>
      <c r="H25" s="47">
        <v>39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f t="shared" si="0"/>
        <v>0</v>
      </c>
      <c r="O25" s="47">
        <f t="shared" si="1"/>
        <v>39</v>
      </c>
      <c r="P25" s="47">
        <v>1</v>
      </c>
      <c r="Q25" s="47">
        <f t="shared" si="2"/>
        <v>191</v>
      </c>
      <c r="S25" s="165"/>
    </row>
    <row r="26" spans="1:19" ht="24.95" customHeight="1" thickBot="1" x14ac:dyDescent="0.4">
      <c r="A26" s="1546" t="s">
        <v>59</v>
      </c>
      <c r="B26" s="1546"/>
      <c r="C26" s="47">
        <f>SUM(C6:C25)</f>
        <v>1820</v>
      </c>
      <c r="D26" s="47">
        <f t="shared" ref="D26:Q26" si="3">SUM(D6:D25)</f>
        <v>225</v>
      </c>
      <c r="E26" s="47">
        <f t="shared" si="3"/>
        <v>308</v>
      </c>
      <c r="F26" s="47">
        <f t="shared" si="3"/>
        <v>681</v>
      </c>
      <c r="G26" s="47">
        <f t="shared" si="3"/>
        <v>3034</v>
      </c>
      <c r="H26" s="47">
        <f t="shared" si="3"/>
        <v>984</v>
      </c>
      <c r="I26" s="47">
        <f t="shared" si="3"/>
        <v>11</v>
      </c>
      <c r="J26" s="47">
        <f t="shared" si="3"/>
        <v>45</v>
      </c>
      <c r="K26" s="47">
        <f t="shared" si="3"/>
        <v>203</v>
      </c>
      <c r="L26" s="47">
        <f t="shared" si="3"/>
        <v>58</v>
      </c>
      <c r="M26" s="47">
        <f t="shared" si="3"/>
        <v>182</v>
      </c>
      <c r="N26" s="47">
        <f t="shared" si="3"/>
        <v>488</v>
      </c>
      <c r="O26" s="47">
        <f t="shared" si="3"/>
        <v>1483</v>
      </c>
      <c r="P26" s="47">
        <f t="shared" si="3"/>
        <v>959</v>
      </c>
      <c r="Q26" s="47">
        <f t="shared" si="3"/>
        <v>5476</v>
      </c>
      <c r="S26" s="165"/>
    </row>
    <row r="27" spans="1:19" ht="24.95" customHeight="1" thickBot="1" x14ac:dyDescent="0.4">
      <c r="A27" s="1545" t="s">
        <v>17</v>
      </c>
      <c r="B27" s="1545"/>
      <c r="C27" s="10">
        <f>C26+'ج 3 لكل القطاعات'!C32</f>
        <v>15750</v>
      </c>
      <c r="D27" s="10">
        <f>D26+'ج 3 لكل القطاعات'!D32</f>
        <v>6691</v>
      </c>
      <c r="E27" s="10">
        <f>E26+'ج 3 لكل القطاعات'!E32</f>
        <v>4830</v>
      </c>
      <c r="F27" s="10">
        <f>F26+'ج 3 لكل القطاعات'!F32</f>
        <v>7514</v>
      </c>
      <c r="G27" s="10">
        <f>G26+'ج 3 لكل القطاعات'!G32</f>
        <v>34785</v>
      </c>
      <c r="H27" s="10">
        <f>H26+'ج 3 لكل القطاعات'!H32</f>
        <v>33266</v>
      </c>
      <c r="I27" s="10">
        <f>I26+'ج 3 لكل القطاعات'!I32</f>
        <v>175</v>
      </c>
      <c r="J27" s="10">
        <f>J26+'ج 3 لكل القطاعات'!J32</f>
        <v>3341</v>
      </c>
      <c r="K27" s="10">
        <f>K26+'ج 3 لكل القطاعات'!K32</f>
        <v>1312</v>
      </c>
      <c r="L27" s="10">
        <f>L26+'ج 3 لكل القطاعات'!L32</f>
        <v>985</v>
      </c>
      <c r="M27" s="10">
        <f>M26+'ج 3 لكل القطاعات'!M32</f>
        <v>2868</v>
      </c>
      <c r="N27" s="10">
        <f>N26+'ج 3 لكل القطاعات'!N32</f>
        <v>8506</v>
      </c>
      <c r="O27" s="10">
        <f>O26+'ج 3 لكل القطاعات'!O32</f>
        <v>41947</v>
      </c>
      <c r="P27" s="10">
        <f>P26+'ج 3 لكل القطاعات'!P32</f>
        <v>8289</v>
      </c>
      <c r="Q27" s="10">
        <f>Q26+'ج 3 لكل القطاعات'!Q32</f>
        <v>85021</v>
      </c>
      <c r="S27" s="165"/>
    </row>
    <row r="28" spans="1:19" ht="25.5" x14ac:dyDescent="0.35">
      <c r="S28" s="165"/>
    </row>
    <row r="29" spans="1:19" ht="25.5" x14ac:dyDescent="0.35">
      <c r="S29" s="165"/>
    </row>
    <row r="30" spans="1:19" ht="25.5" x14ac:dyDescent="0.35">
      <c r="S30" s="165"/>
    </row>
    <row r="31" spans="1:19" ht="25.5" x14ac:dyDescent="0.35">
      <c r="S31" s="165"/>
    </row>
    <row r="32" spans="1:19" ht="25.5" x14ac:dyDescent="0.35">
      <c r="S32" s="165"/>
    </row>
    <row r="33" spans="19:19" ht="25.5" customHeight="1" x14ac:dyDescent="0.35">
      <c r="S33" s="165"/>
    </row>
    <row r="34" spans="19:19" ht="25.5" x14ac:dyDescent="0.35">
      <c r="S34" s="165"/>
    </row>
    <row r="35" spans="19:19" ht="25.5" customHeight="1" x14ac:dyDescent="0.35">
      <c r="S35" s="165"/>
    </row>
    <row r="36" spans="19:19" ht="25.5" x14ac:dyDescent="0.35">
      <c r="S36" s="165"/>
    </row>
    <row r="37" spans="19:19" ht="25.5" x14ac:dyDescent="0.35">
      <c r="S37" s="165"/>
    </row>
    <row r="38" spans="19:19" ht="25.5" x14ac:dyDescent="0.35">
      <c r="S38" s="165"/>
    </row>
    <row r="39" spans="19:19" ht="25.5" x14ac:dyDescent="0.35">
      <c r="S39" s="165"/>
    </row>
    <row r="40" spans="19:19" ht="25.5" x14ac:dyDescent="0.35">
      <c r="S40" s="165"/>
    </row>
    <row r="41" spans="19:19" ht="25.5" x14ac:dyDescent="0.35">
      <c r="S41" s="165"/>
    </row>
    <row r="42" spans="19:19" ht="25.5" x14ac:dyDescent="0.35">
      <c r="S42" s="165"/>
    </row>
    <row r="43" spans="19:19" ht="25.5" x14ac:dyDescent="0.35">
      <c r="S43" s="165"/>
    </row>
    <row r="44" spans="19:19" ht="25.5" customHeight="1" x14ac:dyDescent="0.35">
      <c r="S44" s="165"/>
    </row>
    <row r="45" spans="19:19" ht="25.5" x14ac:dyDescent="0.35">
      <c r="S45" s="165"/>
    </row>
    <row r="46" spans="19:19" ht="25.5" x14ac:dyDescent="0.35">
      <c r="S46" s="165"/>
    </row>
    <row r="47" spans="19:19" ht="25.5" x14ac:dyDescent="0.35">
      <c r="S47" s="165"/>
    </row>
    <row r="48" spans="19:19" ht="25.5" x14ac:dyDescent="0.35">
      <c r="S48" s="165"/>
    </row>
    <row r="49" spans="19:19" ht="25.5" x14ac:dyDescent="0.35">
      <c r="S49" s="165"/>
    </row>
    <row r="50" spans="19:19" ht="25.5" x14ac:dyDescent="0.35">
      <c r="S50" s="165"/>
    </row>
    <row r="51" spans="19:19" ht="25.5" x14ac:dyDescent="0.35">
      <c r="S51" s="165"/>
    </row>
    <row r="52" spans="19:19" ht="25.5" x14ac:dyDescent="0.35">
      <c r="S52" s="165"/>
    </row>
    <row r="53" spans="19:19" ht="25.5" x14ac:dyDescent="0.35">
      <c r="S53" s="165"/>
    </row>
    <row r="54" spans="19:19" ht="25.5" x14ac:dyDescent="0.35">
      <c r="S54" s="165"/>
    </row>
  </sheetData>
  <mergeCells count="35">
    <mergeCell ref="H3:N3"/>
    <mergeCell ref="A12:B12"/>
    <mergeCell ref="A13:B13"/>
    <mergeCell ref="A14:B14"/>
    <mergeCell ref="A8:B8"/>
    <mergeCell ref="A9:B9"/>
    <mergeCell ref="A10:B10"/>
    <mergeCell ref="A11:B11"/>
    <mergeCell ref="C3:G3"/>
    <mergeCell ref="A27:B2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7:B17"/>
    <mergeCell ref="A6:B6"/>
    <mergeCell ref="A1:C1"/>
    <mergeCell ref="A2:P2"/>
    <mergeCell ref="A3:A5"/>
    <mergeCell ref="J4:N4"/>
    <mergeCell ref="H4:H5"/>
    <mergeCell ref="I4:I5"/>
    <mergeCell ref="D4:D5"/>
    <mergeCell ref="E4:E5"/>
    <mergeCell ref="F4:F5"/>
    <mergeCell ref="G4:G5"/>
    <mergeCell ref="C4:C5"/>
    <mergeCell ref="A15:B15"/>
    <mergeCell ref="A16:B16"/>
    <mergeCell ref="A7:B7"/>
  </mergeCells>
  <pageMargins left="0.7" right="0.7" top="0.45" bottom="0.32" header="0.24" footer="0.2"/>
  <pageSetup paperSize="9" scale="73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rightToLeft="1" zoomScale="55" zoomScaleNormal="55" workbookViewId="0">
      <selection activeCell="K14" sqref="K14"/>
    </sheetView>
  </sheetViews>
  <sheetFormatPr defaultRowHeight="14.25" x14ac:dyDescent="0.2"/>
  <cols>
    <col min="1" max="1" width="23.75" customWidth="1"/>
    <col min="2" max="2" width="14.75" customWidth="1"/>
    <col min="3" max="3" width="26.625" customWidth="1"/>
    <col min="4" max="4" width="26.875" customWidth="1"/>
    <col min="5" max="5" width="30.75" customWidth="1"/>
    <col min="6" max="6" width="15.125" customWidth="1"/>
  </cols>
  <sheetData>
    <row r="1" spans="1:6" ht="24.75" customHeight="1" x14ac:dyDescent="0.2">
      <c r="A1" s="1923" t="s">
        <v>147</v>
      </c>
      <c r="B1" s="1923"/>
      <c r="C1" s="1923"/>
      <c r="D1" s="1923"/>
      <c r="E1" s="1923"/>
      <c r="F1" s="56"/>
    </row>
    <row r="2" spans="1:6" ht="27.75" customHeight="1" thickBot="1" x14ac:dyDescent="0.25">
      <c r="A2" s="1924" t="s">
        <v>279</v>
      </c>
      <c r="B2" s="1924"/>
      <c r="C2" s="1924"/>
      <c r="D2" s="1924"/>
      <c r="E2" s="1924"/>
      <c r="F2" s="56"/>
    </row>
    <row r="3" spans="1:6" ht="27.75" customHeight="1" thickTop="1" thickBot="1" x14ac:dyDescent="0.25">
      <c r="A3" s="1930" t="s">
        <v>154</v>
      </c>
      <c r="B3" s="1926"/>
      <c r="C3" s="1931" t="s">
        <v>167</v>
      </c>
      <c r="D3" s="1931"/>
      <c r="E3" s="1928" t="s">
        <v>189</v>
      </c>
      <c r="F3" s="56"/>
    </row>
    <row r="4" spans="1:6" ht="29.25" customHeight="1" thickTop="1" thickBot="1" x14ac:dyDescent="0.25">
      <c r="A4" s="1924"/>
      <c r="B4" s="1927"/>
      <c r="C4" s="44" t="s">
        <v>170</v>
      </c>
      <c r="D4" s="45" t="s">
        <v>171</v>
      </c>
      <c r="E4" s="1929"/>
      <c r="F4" s="57"/>
    </row>
    <row r="5" spans="1:6" ht="24.95" customHeight="1" thickTop="1" x14ac:dyDescent="0.25">
      <c r="A5" s="1925" t="s">
        <v>26</v>
      </c>
      <c r="B5" s="1925"/>
      <c r="C5" s="152">
        <v>456</v>
      </c>
      <c r="D5" s="153">
        <v>1</v>
      </c>
      <c r="E5" s="153">
        <v>457</v>
      </c>
      <c r="F5" s="58"/>
    </row>
    <row r="6" spans="1:6" ht="24.95" customHeight="1" x14ac:dyDescent="0.25">
      <c r="A6" s="1918" t="s">
        <v>27</v>
      </c>
      <c r="B6" s="1918"/>
      <c r="C6" s="154">
        <v>254</v>
      </c>
      <c r="D6" s="155">
        <v>15</v>
      </c>
      <c r="E6" s="155">
        <v>269</v>
      </c>
      <c r="F6" s="59"/>
    </row>
    <row r="7" spans="1:6" ht="24.95" customHeight="1" x14ac:dyDescent="0.25">
      <c r="A7" s="1918" t="s">
        <v>28</v>
      </c>
      <c r="B7" s="1918"/>
      <c r="C7" s="154">
        <v>2227</v>
      </c>
      <c r="D7" s="155">
        <v>245</v>
      </c>
      <c r="E7" s="155">
        <v>2472</v>
      </c>
      <c r="F7" s="59"/>
    </row>
    <row r="8" spans="1:6" ht="24.95" customHeight="1" x14ac:dyDescent="0.25">
      <c r="A8" s="1922" t="s">
        <v>29</v>
      </c>
      <c r="B8" s="1922"/>
      <c r="C8" s="242">
        <v>3549</v>
      </c>
      <c r="D8" s="243">
        <v>27</v>
      </c>
      <c r="E8" s="243">
        <v>3576</v>
      </c>
      <c r="F8" s="59"/>
    </row>
    <row r="9" spans="1:6" ht="24.95" customHeight="1" x14ac:dyDescent="0.25">
      <c r="A9" s="1918" t="s">
        <v>30</v>
      </c>
      <c r="B9" s="1918"/>
      <c r="C9" s="154">
        <v>142</v>
      </c>
      <c r="D9" s="155">
        <v>1</v>
      </c>
      <c r="E9" s="155">
        <v>143</v>
      </c>
      <c r="F9" s="59"/>
    </row>
    <row r="10" spans="1:6" ht="24.95" customHeight="1" x14ac:dyDescent="0.25">
      <c r="A10" s="1918" t="s">
        <v>31</v>
      </c>
      <c r="B10" s="1918"/>
      <c r="C10" s="154">
        <v>2284</v>
      </c>
      <c r="D10" s="155">
        <v>167</v>
      </c>
      <c r="E10" s="155">
        <v>2451</v>
      </c>
      <c r="F10" s="60"/>
    </row>
    <row r="11" spans="1:6" ht="24.95" customHeight="1" x14ac:dyDescent="0.25">
      <c r="A11" s="1918" t="s">
        <v>32</v>
      </c>
      <c r="B11" s="1918"/>
      <c r="C11" s="154">
        <v>4521</v>
      </c>
      <c r="D11" s="155">
        <v>174</v>
      </c>
      <c r="E11" s="155">
        <v>4695</v>
      </c>
      <c r="F11" s="59"/>
    </row>
    <row r="12" spans="1:6" ht="24.95" customHeight="1" x14ac:dyDescent="0.25">
      <c r="A12" s="1918" t="s">
        <v>33</v>
      </c>
      <c r="B12" s="1918"/>
      <c r="C12" s="154">
        <v>47752</v>
      </c>
      <c r="D12" s="155">
        <v>27</v>
      </c>
      <c r="E12" s="155">
        <v>47779</v>
      </c>
      <c r="F12" s="59"/>
    </row>
    <row r="13" spans="1:6" ht="24.95" customHeight="1" x14ac:dyDescent="0.25">
      <c r="A13" s="1918" t="s">
        <v>34</v>
      </c>
      <c r="B13" s="1918"/>
      <c r="C13" s="154">
        <v>2827</v>
      </c>
      <c r="D13" s="155">
        <v>137</v>
      </c>
      <c r="E13" s="155">
        <v>2964</v>
      </c>
      <c r="F13" s="59"/>
    </row>
    <row r="14" spans="1:6" ht="24.95" customHeight="1" x14ac:dyDescent="0.25">
      <c r="A14" s="1918" t="s">
        <v>35</v>
      </c>
      <c r="B14" s="1918"/>
      <c r="C14" s="154">
        <v>3077</v>
      </c>
      <c r="D14" s="155">
        <v>222</v>
      </c>
      <c r="E14" s="155">
        <v>3299</v>
      </c>
    </row>
    <row r="15" spans="1:6" ht="24.95" customHeight="1" x14ac:dyDescent="0.25">
      <c r="A15" s="1918" t="s">
        <v>36</v>
      </c>
      <c r="B15" s="1918"/>
      <c r="C15" s="154">
        <v>1110</v>
      </c>
      <c r="D15" s="155">
        <v>61</v>
      </c>
      <c r="E15" s="155">
        <v>1171</v>
      </c>
      <c r="F15" s="59"/>
    </row>
    <row r="16" spans="1:6" ht="24.95" customHeight="1" x14ac:dyDescent="0.25">
      <c r="A16" s="1918" t="s">
        <v>37</v>
      </c>
      <c r="B16" s="1918"/>
      <c r="C16" s="154">
        <v>3165</v>
      </c>
      <c r="D16" s="155">
        <v>37</v>
      </c>
      <c r="E16" s="155">
        <v>3202</v>
      </c>
      <c r="F16" s="59"/>
    </row>
    <row r="17" spans="1:6" ht="24.95" customHeight="1" x14ac:dyDescent="0.25">
      <c r="A17" s="1918" t="s">
        <v>38</v>
      </c>
      <c r="B17" s="1918"/>
      <c r="C17" s="154">
        <v>507</v>
      </c>
      <c r="D17" s="155">
        <v>14</v>
      </c>
      <c r="E17" s="155">
        <v>521</v>
      </c>
      <c r="F17" s="59"/>
    </row>
    <row r="18" spans="1:6" ht="24.95" customHeight="1" x14ac:dyDescent="0.25">
      <c r="A18" s="1918" t="s">
        <v>39</v>
      </c>
      <c r="B18" s="1918"/>
      <c r="C18" s="154">
        <v>398</v>
      </c>
      <c r="D18" s="155">
        <v>21</v>
      </c>
      <c r="E18" s="155">
        <v>419</v>
      </c>
      <c r="F18" s="59"/>
    </row>
    <row r="19" spans="1:6" ht="24.95" customHeight="1" x14ac:dyDescent="0.25">
      <c r="A19" s="1918" t="s">
        <v>40</v>
      </c>
      <c r="B19" s="1918"/>
      <c r="C19" s="154">
        <v>616</v>
      </c>
      <c r="D19" s="155">
        <v>195</v>
      </c>
      <c r="E19" s="155">
        <v>811</v>
      </c>
      <c r="F19" s="59"/>
    </row>
    <row r="20" spans="1:6" ht="24.95" customHeight="1" x14ac:dyDescent="0.25">
      <c r="A20" s="1918" t="s">
        <v>41</v>
      </c>
      <c r="B20" s="1918"/>
      <c r="C20" s="154">
        <v>443</v>
      </c>
      <c r="D20" s="155">
        <v>180</v>
      </c>
      <c r="E20" s="155">
        <v>623</v>
      </c>
      <c r="F20" s="59"/>
    </row>
    <row r="21" spans="1:6" ht="24.95" customHeight="1" x14ac:dyDescent="0.25">
      <c r="A21" s="1918" t="s">
        <v>42</v>
      </c>
      <c r="B21" s="1918"/>
      <c r="C21" s="154">
        <v>1300</v>
      </c>
      <c r="D21" s="155">
        <v>25</v>
      </c>
      <c r="E21" s="155">
        <v>1325</v>
      </c>
      <c r="F21" s="59"/>
    </row>
    <row r="22" spans="1:6" ht="24.95" customHeight="1" x14ac:dyDescent="0.25">
      <c r="A22" s="1918" t="s">
        <v>43</v>
      </c>
      <c r="B22" s="1918"/>
      <c r="C22" s="154">
        <v>207</v>
      </c>
      <c r="D22" s="155">
        <v>13</v>
      </c>
      <c r="E22" s="155">
        <v>220</v>
      </c>
      <c r="F22" s="59"/>
    </row>
    <row r="23" spans="1:6" ht="24.95" customHeight="1" x14ac:dyDescent="0.25">
      <c r="A23" s="1918" t="s">
        <v>44</v>
      </c>
      <c r="B23" s="1918"/>
      <c r="C23" s="154">
        <v>222</v>
      </c>
      <c r="D23" s="155">
        <v>47</v>
      </c>
      <c r="E23" s="155">
        <v>269</v>
      </c>
      <c r="F23" s="59"/>
    </row>
    <row r="24" spans="1:6" ht="24.95" customHeight="1" x14ac:dyDescent="0.25">
      <c r="A24" s="1918" t="s">
        <v>45</v>
      </c>
      <c r="B24" s="1918"/>
      <c r="C24" s="154">
        <v>708</v>
      </c>
      <c r="D24" s="155">
        <v>3</v>
      </c>
      <c r="E24" s="155">
        <v>711</v>
      </c>
      <c r="F24" s="59"/>
    </row>
    <row r="25" spans="1:6" ht="24.95" customHeight="1" x14ac:dyDescent="0.25">
      <c r="A25" s="1918" t="s">
        <v>46</v>
      </c>
      <c r="B25" s="1918"/>
      <c r="C25" s="154">
        <v>534</v>
      </c>
      <c r="D25" s="155">
        <v>33</v>
      </c>
      <c r="E25" s="155">
        <v>567</v>
      </c>
      <c r="F25" s="59"/>
    </row>
    <row r="26" spans="1:6" ht="24.95" customHeight="1" x14ac:dyDescent="0.25">
      <c r="A26" s="1921" t="s">
        <v>47</v>
      </c>
      <c r="B26" s="1921"/>
      <c r="C26" s="154">
        <v>269</v>
      </c>
      <c r="D26" s="155">
        <v>4</v>
      </c>
      <c r="E26" s="155">
        <v>273</v>
      </c>
      <c r="F26" s="59"/>
    </row>
    <row r="27" spans="1:6" ht="24.95" customHeight="1" x14ac:dyDescent="0.25">
      <c r="A27" s="62" t="s">
        <v>155</v>
      </c>
      <c r="B27" s="62"/>
      <c r="C27" s="154">
        <v>299</v>
      </c>
      <c r="D27" s="155">
        <v>27</v>
      </c>
      <c r="E27" s="155">
        <v>326</v>
      </c>
      <c r="F27" s="59"/>
    </row>
    <row r="28" spans="1:6" ht="24.95" customHeight="1" x14ac:dyDescent="0.25">
      <c r="A28" s="62" t="s">
        <v>174</v>
      </c>
      <c r="B28" s="62"/>
      <c r="C28" s="154">
        <v>207</v>
      </c>
      <c r="D28" s="155">
        <v>55</v>
      </c>
      <c r="E28" s="155">
        <v>262</v>
      </c>
      <c r="F28" s="59"/>
    </row>
    <row r="29" spans="1:6" ht="24.95" customHeight="1" x14ac:dyDescent="0.25">
      <c r="A29" s="1920" t="s">
        <v>48</v>
      </c>
      <c r="B29" s="1920"/>
      <c r="C29" s="65">
        <v>379</v>
      </c>
      <c r="D29" s="155">
        <v>13</v>
      </c>
      <c r="E29" s="155">
        <v>392</v>
      </c>
      <c r="F29" s="59"/>
    </row>
    <row r="30" spans="1:6" ht="24.95" customHeight="1" x14ac:dyDescent="0.25">
      <c r="A30" s="1919" t="s">
        <v>49</v>
      </c>
      <c r="B30" s="1919"/>
      <c r="C30" s="148">
        <v>348</v>
      </c>
      <c r="D30" s="156">
        <v>0</v>
      </c>
      <c r="E30" s="156">
        <v>348</v>
      </c>
      <c r="F30" s="59"/>
    </row>
    <row r="31" spans="1:6" ht="32.25" customHeight="1" thickBot="1" x14ac:dyDescent="0.3">
      <c r="A31" s="1917" t="s">
        <v>59</v>
      </c>
      <c r="B31" s="1917"/>
      <c r="C31" s="157">
        <v>77801</v>
      </c>
      <c r="D31" s="158">
        <v>1744</v>
      </c>
      <c r="E31" s="158">
        <v>79545</v>
      </c>
      <c r="F31" s="59"/>
    </row>
    <row r="32" spans="1:6" ht="20.100000000000001" customHeight="1" x14ac:dyDescent="0.2">
      <c r="A32" s="15"/>
      <c r="B32" s="15"/>
      <c r="C32" s="15"/>
      <c r="D32" s="15"/>
      <c r="E32" s="15"/>
      <c r="F32" s="15"/>
    </row>
    <row r="33" spans="1:6" ht="20.100000000000001" customHeight="1" x14ac:dyDescent="0.2">
      <c r="A33" s="15"/>
      <c r="B33" s="15"/>
      <c r="C33" s="15"/>
      <c r="D33" s="15"/>
      <c r="E33" s="15"/>
      <c r="F33" s="15"/>
    </row>
    <row r="34" spans="1:6" ht="20.100000000000001" customHeight="1" x14ac:dyDescent="0.2">
      <c r="A34" s="15"/>
      <c r="B34" s="15"/>
      <c r="C34" s="15"/>
      <c r="D34" s="15"/>
      <c r="E34" s="15"/>
      <c r="F34" s="15"/>
    </row>
    <row r="35" spans="1:6" ht="20.100000000000001" customHeight="1" x14ac:dyDescent="0.2">
      <c r="A35" s="15"/>
      <c r="B35" s="15"/>
      <c r="C35" s="15"/>
      <c r="D35" s="15"/>
      <c r="E35" s="15"/>
      <c r="F35" s="15"/>
    </row>
    <row r="36" spans="1:6" ht="20.100000000000001" customHeight="1" x14ac:dyDescent="0.2">
      <c r="A36" s="15"/>
      <c r="B36" s="15"/>
      <c r="C36" s="15"/>
      <c r="D36" s="15"/>
      <c r="E36" s="15"/>
      <c r="F36" s="15"/>
    </row>
    <row r="37" spans="1:6" ht="20.100000000000001" customHeight="1" x14ac:dyDescent="0.2">
      <c r="A37" s="15"/>
      <c r="B37" s="15"/>
      <c r="C37" s="15"/>
      <c r="D37" s="15"/>
      <c r="E37" s="15"/>
      <c r="F37" s="15"/>
    </row>
    <row r="38" spans="1:6" ht="20.100000000000001" customHeight="1" x14ac:dyDescent="0.2">
      <c r="A38" s="15"/>
      <c r="B38" s="15"/>
      <c r="C38" s="15"/>
      <c r="D38" s="15"/>
      <c r="E38" s="15"/>
      <c r="F38" s="15"/>
    </row>
    <row r="39" spans="1:6" ht="20.100000000000001" customHeight="1" x14ac:dyDescent="0.2">
      <c r="A39" s="15"/>
      <c r="B39" s="15"/>
      <c r="C39" s="15"/>
      <c r="D39" s="15"/>
      <c r="E39" s="15"/>
      <c r="F39" s="15"/>
    </row>
    <row r="40" spans="1:6" ht="20.100000000000001" customHeight="1" x14ac:dyDescent="0.2">
      <c r="A40" s="15"/>
      <c r="B40" s="15"/>
      <c r="C40" s="15"/>
      <c r="D40" s="15"/>
      <c r="E40" s="15"/>
      <c r="F40" s="15"/>
    </row>
    <row r="41" spans="1:6" ht="20.100000000000001" customHeight="1" x14ac:dyDescent="0.2">
      <c r="A41" s="15"/>
      <c r="B41" s="15"/>
      <c r="C41" s="15"/>
      <c r="D41" s="15"/>
      <c r="E41" s="15"/>
      <c r="F41" s="15"/>
    </row>
    <row r="42" spans="1:6" ht="20.100000000000001" customHeight="1" x14ac:dyDescent="0.2">
      <c r="A42" s="15"/>
      <c r="B42" s="15"/>
      <c r="C42" s="15"/>
      <c r="D42" s="15"/>
      <c r="E42" s="15"/>
      <c r="F42" s="15"/>
    </row>
    <row r="43" spans="1:6" ht="20.100000000000001" customHeight="1" x14ac:dyDescent="0.2">
      <c r="A43" s="15"/>
      <c r="B43" s="15"/>
      <c r="C43" s="15"/>
      <c r="D43" s="15"/>
      <c r="E43" s="15"/>
      <c r="F43" s="15"/>
    </row>
    <row r="44" spans="1:6" ht="20.100000000000001" customHeight="1" x14ac:dyDescent="0.2">
      <c r="A44" s="15"/>
      <c r="B44" s="15"/>
      <c r="C44" s="15"/>
      <c r="D44" s="15"/>
      <c r="E44" s="15"/>
      <c r="F44" s="15"/>
    </row>
  </sheetData>
  <mergeCells count="31">
    <mergeCell ref="A13:B13"/>
    <mergeCell ref="A22:B22"/>
    <mergeCell ref="A21:B21"/>
    <mergeCell ref="A20:B20"/>
    <mergeCell ref="A19:B19"/>
    <mergeCell ref="A18:B18"/>
    <mergeCell ref="A12:B12"/>
    <mergeCell ref="A9:B9"/>
    <mergeCell ref="A8:B8"/>
    <mergeCell ref="A1:E1"/>
    <mergeCell ref="A2:E2"/>
    <mergeCell ref="A7:B7"/>
    <mergeCell ref="A6:B6"/>
    <mergeCell ref="A5:B5"/>
    <mergeCell ref="B3:B4"/>
    <mergeCell ref="E3:E4"/>
    <mergeCell ref="A3:A4"/>
    <mergeCell ref="C3:D3"/>
    <mergeCell ref="A11:B11"/>
    <mergeCell ref="A10:B10"/>
    <mergeCell ref="A31:B31"/>
    <mergeCell ref="A17:B17"/>
    <mergeCell ref="A16:B16"/>
    <mergeCell ref="A15:B15"/>
    <mergeCell ref="A14:B14"/>
    <mergeCell ref="A30:B30"/>
    <mergeCell ref="A29:B29"/>
    <mergeCell ref="A26:B26"/>
    <mergeCell ref="A25:B25"/>
    <mergeCell ref="A24:B24"/>
    <mergeCell ref="A23:B23"/>
  </mergeCells>
  <pageMargins left="0.7" right="0.7" top="1.03" bottom="0.75" header="0.77" footer="0.3"/>
  <pageSetup paperSize="9" scale="65" orientation="portrait" verticalDpi="0" r:id="rId1"/>
  <rowBreaks count="1" manualBreakCount="1">
    <brk id="30" max="4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rightToLeft="1" zoomScale="70" zoomScaleNormal="70" workbookViewId="0">
      <selection activeCell="E9" sqref="E9"/>
    </sheetView>
  </sheetViews>
  <sheetFormatPr defaultRowHeight="14.25" x14ac:dyDescent="0.2"/>
  <cols>
    <col min="1" max="1" width="24.75" customWidth="1"/>
    <col min="2" max="2" width="17.75" customWidth="1"/>
    <col min="3" max="3" width="24.125" customWidth="1"/>
    <col min="4" max="4" width="20.375" customWidth="1"/>
    <col min="5" max="5" width="30.75" customWidth="1"/>
  </cols>
  <sheetData>
    <row r="1" spans="1:5" ht="33" customHeight="1" thickBot="1" x14ac:dyDescent="0.25">
      <c r="A1" s="1924" t="s">
        <v>284</v>
      </c>
      <c r="B1" s="1924"/>
      <c r="C1" s="1924"/>
      <c r="D1" s="1924"/>
      <c r="E1" s="1924"/>
    </row>
    <row r="2" spans="1:5" ht="24.75" customHeight="1" thickTop="1" thickBot="1" x14ac:dyDescent="0.25">
      <c r="A2" s="1934" t="s">
        <v>280</v>
      </c>
      <c r="B2" s="79"/>
      <c r="C2" s="1936" t="s">
        <v>167</v>
      </c>
      <c r="D2" s="1937"/>
      <c r="E2" s="1938" t="s">
        <v>189</v>
      </c>
    </row>
    <row r="3" spans="1:5" ht="19.5" thickTop="1" thickBot="1" x14ac:dyDescent="0.25">
      <c r="A3" s="1935"/>
      <c r="B3" s="80"/>
      <c r="C3" s="44" t="s">
        <v>170</v>
      </c>
      <c r="D3" s="44" t="s">
        <v>171</v>
      </c>
      <c r="E3" s="1929"/>
    </row>
    <row r="4" spans="1:5" ht="24.95" customHeight="1" thickTop="1" x14ac:dyDescent="0.25">
      <c r="A4" s="1939" t="s">
        <v>50</v>
      </c>
      <c r="B4" s="1939"/>
      <c r="C4" s="65">
        <v>1486</v>
      </c>
      <c r="D4" s="61">
        <v>66</v>
      </c>
      <c r="E4" s="64">
        <v>1552</v>
      </c>
    </row>
    <row r="5" spans="1:5" ht="24.95" customHeight="1" x14ac:dyDescent="0.25">
      <c r="A5" s="1920" t="s">
        <v>51</v>
      </c>
      <c r="B5" s="1920"/>
      <c r="C5" s="160">
        <v>410</v>
      </c>
      <c r="D5" s="160">
        <v>0</v>
      </c>
      <c r="E5" s="160">
        <v>410</v>
      </c>
    </row>
    <row r="6" spans="1:5" ht="24.95" customHeight="1" x14ac:dyDescent="0.25">
      <c r="A6" s="1920" t="s">
        <v>52</v>
      </c>
      <c r="B6" s="1920"/>
      <c r="C6" s="160">
        <v>55</v>
      </c>
      <c r="D6" s="160">
        <v>0</v>
      </c>
      <c r="E6" s="160">
        <v>55</v>
      </c>
    </row>
    <row r="7" spans="1:5" ht="24.95" customHeight="1" x14ac:dyDescent="0.25">
      <c r="A7" s="1920" t="s">
        <v>53</v>
      </c>
      <c r="B7" s="1920"/>
      <c r="C7" s="160">
        <v>0</v>
      </c>
      <c r="D7" s="160">
        <v>0</v>
      </c>
      <c r="E7" s="160">
        <v>0</v>
      </c>
    </row>
    <row r="8" spans="1:5" ht="24.95" customHeight="1" x14ac:dyDescent="0.25">
      <c r="A8" s="1920" t="s">
        <v>54</v>
      </c>
      <c r="B8" s="1920"/>
      <c r="C8" s="160">
        <v>112</v>
      </c>
      <c r="D8" s="160">
        <v>1</v>
      </c>
      <c r="E8" s="160">
        <v>113</v>
      </c>
    </row>
    <row r="9" spans="1:5" ht="24.95" customHeight="1" x14ac:dyDescent="0.25">
      <c r="A9" s="1920" t="s">
        <v>55</v>
      </c>
      <c r="B9" s="1920"/>
      <c r="C9" s="160">
        <v>31</v>
      </c>
      <c r="D9" s="160">
        <v>3</v>
      </c>
      <c r="E9" s="160">
        <v>34</v>
      </c>
    </row>
    <row r="10" spans="1:5" ht="24.95" customHeight="1" x14ac:dyDescent="0.25">
      <c r="A10" s="1920" t="s">
        <v>56</v>
      </c>
      <c r="B10" s="1920"/>
      <c r="C10" s="160">
        <v>0</v>
      </c>
      <c r="D10" s="160">
        <v>0</v>
      </c>
      <c r="E10" s="160">
        <v>0</v>
      </c>
    </row>
    <row r="11" spans="1:5" ht="24.95" customHeight="1" x14ac:dyDescent="0.25">
      <c r="A11" s="1920" t="s">
        <v>57</v>
      </c>
      <c r="B11" s="1920"/>
      <c r="C11" s="160">
        <v>745</v>
      </c>
      <c r="D11" s="160">
        <v>0</v>
      </c>
      <c r="E11" s="160">
        <v>745</v>
      </c>
    </row>
    <row r="12" spans="1:5" ht="24.95" customHeight="1" x14ac:dyDescent="0.25">
      <c r="A12" s="1920" t="s">
        <v>58</v>
      </c>
      <c r="B12" s="1920"/>
      <c r="C12" s="159">
        <v>693</v>
      </c>
      <c r="D12" s="160">
        <v>9</v>
      </c>
      <c r="E12" s="160">
        <v>702</v>
      </c>
    </row>
    <row r="13" spans="1:5" ht="24.95" customHeight="1" x14ac:dyDescent="0.25">
      <c r="A13" s="1940" t="s">
        <v>156</v>
      </c>
      <c r="B13" s="1940"/>
      <c r="C13" s="159">
        <v>36</v>
      </c>
      <c r="D13" s="159">
        <v>0</v>
      </c>
      <c r="E13" s="159">
        <v>36</v>
      </c>
    </row>
    <row r="14" spans="1:5" ht="24.95" customHeight="1" x14ac:dyDescent="0.25">
      <c r="A14" s="1940" t="s">
        <v>157</v>
      </c>
      <c r="B14" s="1940"/>
      <c r="C14" s="159">
        <v>66</v>
      </c>
      <c r="D14" s="159">
        <v>0</v>
      </c>
      <c r="E14" s="159">
        <v>66</v>
      </c>
    </row>
    <row r="15" spans="1:5" ht="24.95" customHeight="1" x14ac:dyDescent="0.25">
      <c r="A15" s="1940" t="s">
        <v>158</v>
      </c>
      <c r="B15" s="1940"/>
      <c r="C15" s="159">
        <v>65</v>
      </c>
      <c r="D15" s="159">
        <v>0</v>
      </c>
      <c r="E15" s="159">
        <v>65</v>
      </c>
    </row>
    <row r="16" spans="1:5" ht="24.95" customHeight="1" x14ac:dyDescent="0.25">
      <c r="A16" s="1940" t="s">
        <v>160</v>
      </c>
      <c r="B16" s="1940"/>
      <c r="C16" s="159">
        <v>9</v>
      </c>
      <c r="D16" s="159">
        <v>0</v>
      </c>
      <c r="E16" s="159">
        <v>9</v>
      </c>
    </row>
    <row r="17" spans="1:5" ht="24.95" customHeight="1" x14ac:dyDescent="0.25">
      <c r="A17" s="1940" t="s">
        <v>159</v>
      </c>
      <c r="B17" s="1940"/>
      <c r="C17" s="159">
        <v>118</v>
      </c>
      <c r="D17" s="159">
        <v>2</v>
      </c>
      <c r="E17" s="159">
        <v>120</v>
      </c>
    </row>
    <row r="18" spans="1:5" ht="24.95" customHeight="1" x14ac:dyDescent="0.25">
      <c r="A18" s="1940" t="s">
        <v>164</v>
      </c>
      <c r="B18" s="1940"/>
      <c r="C18" s="159">
        <v>567</v>
      </c>
      <c r="D18" s="159">
        <v>7</v>
      </c>
      <c r="E18" s="159">
        <v>574</v>
      </c>
    </row>
    <row r="19" spans="1:5" ht="24.95" customHeight="1" x14ac:dyDescent="0.25">
      <c r="A19" s="1940" t="s">
        <v>161</v>
      </c>
      <c r="B19" s="1940"/>
      <c r="C19" s="159">
        <v>0</v>
      </c>
      <c r="D19" s="159">
        <v>0</v>
      </c>
      <c r="E19" s="159">
        <v>0</v>
      </c>
    </row>
    <row r="20" spans="1:5" ht="24.95" customHeight="1" x14ac:dyDescent="0.25">
      <c r="A20" s="1940" t="s">
        <v>162</v>
      </c>
      <c r="B20" s="1940"/>
      <c r="C20" s="159">
        <v>513</v>
      </c>
      <c r="D20" s="159">
        <v>0</v>
      </c>
      <c r="E20" s="159">
        <v>513</v>
      </c>
    </row>
    <row r="21" spans="1:5" ht="24.95" customHeight="1" x14ac:dyDescent="0.25">
      <c r="A21" s="1940" t="s">
        <v>163</v>
      </c>
      <c r="B21" s="1940"/>
      <c r="C21" s="159">
        <v>0</v>
      </c>
      <c r="D21" s="159">
        <v>0</v>
      </c>
      <c r="E21" s="159">
        <v>0</v>
      </c>
    </row>
    <row r="22" spans="1:5" ht="24.95" customHeight="1" x14ac:dyDescent="0.25">
      <c r="A22" s="1940" t="s">
        <v>165</v>
      </c>
      <c r="B22" s="1940"/>
      <c r="C22" s="159">
        <v>275</v>
      </c>
      <c r="D22" s="159">
        <v>16</v>
      </c>
      <c r="E22" s="159">
        <v>291</v>
      </c>
    </row>
    <row r="23" spans="1:5" ht="24.95" customHeight="1" x14ac:dyDescent="0.25">
      <c r="A23" s="1940" t="s">
        <v>166</v>
      </c>
      <c r="B23" s="1940"/>
      <c r="C23" s="159">
        <v>168</v>
      </c>
      <c r="D23" s="159">
        <v>23</v>
      </c>
      <c r="E23" s="159">
        <v>191</v>
      </c>
    </row>
    <row r="24" spans="1:5" ht="24.95" customHeight="1" thickBot="1" x14ac:dyDescent="0.3">
      <c r="A24" s="1932" t="s">
        <v>286</v>
      </c>
      <c r="B24" s="1932"/>
      <c r="C24" s="164">
        <f>SUM(C4:C23)</f>
        <v>5349</v>
      </c>
      <c r="D24" s="164">
        <f t="shared" ref="D24:E24" si="0">SUM(D4:D23)</f>
        <v>127</v>
      </c>
      <c r="E24" s="164">
        <f t="shared" si="0"/>
        <v>5476</v>
      </c>
    </row>
    <row r="25" spans="1:5" ht="24.95" customHeight="1" thickBot="1" x14ac:dyDescent="0.3">
      <c r="A25" s="1933" t="s">
        <v>17</v>
      </c>
      <c r="B25" s="1933"/>
      <c r="C25" s="162">
        <f>C24+'ج 10 لكل القطاعات'!C31</f>
        <v>83150</v>
      </c>
      <c r="D25" s="162">
        <f>D24+'ج 10 لكل القطاعات'!D31</f>
        <v>1871</v>
      </c>
      <c r="E25" s="162">
        <f>E24+'ج 10 لكل القطاعات'!E31</f>
        <v>85021</v>
      </c>
    </row>
    <row r="26" spans="1:5" ht="24.95" customHeight="1" thickTop="1" x14ac:dyDescent="0.25">
      <c r="C26" s="163"/>
      <c r="D26" s="163"/>
      <c r="E26" s="163"/>
    </row>
    <row r="27" spans="1:5" ht="24.95" customHeight="1" x14ac:dyDescent="0.2"/>
    <row r="28" spans="1:5" ht="24.95" customHeight="1" x14ac:dyDescent="0.2"/>
    <row r="34" ht="23.25" customHeight="1" x14ac:dyDescent="0.2"/>
    <row r="36" ht="23.25" customHeight="1" x14ac:dyDescent="0.2"/>
    <row r="45" ht="23.25" customHeight="1" x14ac:dyDescent="0.2"/>
  </sheetData>
  <mergeCells count="26"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  <mergeCell ref="A24:B24"/>
    <mergeCell ref="A25:B25"/>
    <mergeCell ref="A5:B5"/>
    <mergeCell ref="A1:E1"/>
    <mergeCell ref="A2:A3"/>
    <mergeCell ref="C2:D2"/>
    <mergeCell ref="E2:E3"/>
    <mergeCell ref="A4:B4"/>
    <mergeCell ref="A17:B17"/>
    <mergeCell ref="A6:B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scale="74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89"/>
  <sheetViews>
    <sheetView rightToLeft="1" view="pageBreakPreview" zoomScale="60" zoomScaleNormal="60" workbookViewId="0">
      <selection activeCell="R14" sqref="R14"/>
    </sheetView>
  </sheetViews>
  <sheetFormatPr defaultRowHeight="34.15" customHeight="1" x14ac:dyDescent="0.2"/>
  <cols>
    <col min="1" max="1" width="24.875" customWidth="1"/>
    <col min="2" max="2" width="5.125" customWidth="1"/>
    <col min="3" max="3" width="9" customWidth="1"/>
    <col min="4" max="4" width="6.625" customWidth="1"/>
    <col min="5" max="5" width="8.625" customWidth="1"/>
    <col min="6" max="6" width="9.25" customWidth="1"/>
    <col min="7" max="7" width="11.625" customWidth="1"/>
    <col min="8" max="8" width="8.125" customWidth="1"/>
    <col min="9" max="9" width="5.875" customWidth="1"/>
    <col min="10" max="10" width="10.375" customWidth="1"/>
    <col min="11" max="11" width="9.375" customWidth="1"/>
    <col min="12" max="12" width="10.375" customWidth="1"/>
    <col min="13" max="13" width="6.625" customWidth="1"/>
    <col min="14" max="14" width="8.625" customWidth="1"/>
    <col min="15" max="15" width="8.125" customWidth="1"/>
    <col min="16" max="16" width="9.875" customWidth="1"/>
    <col min="17" max="17" width="7" customWidth="1"/>
    <col min="18" max="18" width="11.25" customWidth="1"/>
    <col min="19" max="19" width="10.25" customWidth="1"/>
    <col min="20" max="20" width="8.125" customWidth="1"/>
    <col min="21" max="21" width="9.25" customWidth="1"/>
    <col min="22" max="22" width="10.375" customWidth="1"/>
    <col min="23" max="23" width="8.125" customWidth="1"/>
    <col min="24" max="24" width="7.75" customWidth="1"/>
    <col min="25" max="25" width="9.625" customWidth="1"/>
    <col min="26" max="26" width="11" style="363" customWidth="1"/>
    <col min="27" max="27" width="40.25" customWidth="1"/>
  </cols>
  <sheetData>
    <row r="1" spans="1:28" ht="30.75" customHeight="1" x14ac:dyDescent="0.2">
      <c r="A1" s="869" t="s">
        <v>917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  <c r="X1" s="871"/>
      <c r="Y1" s="871"/>
      <c r="Z1" s="985"/>
      <c r="AA1" s="870"/>
    </row>
    <row r="2" spans="1:28" ht="32.25" customHeight="1" x14ac:dyDescent="0.2">
      <c r="A2" s="1754" t="s">
        <v>918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  <c r="S2" s="1754"/>
      <c r="T2" s="1754"/>
      <c r="U2" s="1754"/>
      <c r="V2" s="1754"/>
      <c r="W2" s="1754"/>
      <c r="X2" s="1754"/>
      <c r="Y2" s="1754"/>
      <c r="Z2" s="1754"/>
      <c r="AA2" s="1754"/>
    </row>
    <row r="3" spans="1:28" ht="45.75" customHeight="1" thickBot="1" x14ac:dyDescent="0.25">
      <c r="A3" s="1747" t="s">
        <v>919</v>
      </c>
      <c r="B3" s="1747"/>
      <c r="C3" s="1747"/>
      <c r="D3" s="1747"/>
      <c r="E3" s="1747"/>
      <c r="F3" s="1747"/>
      <c r="G3" s="1747"/>
      <c r="H3" s="1747"/>
      <c r="I3" s="1747"/>
      <c r="J3" s="1747"/>
      <c r="K3" s="1747"/>
      <c r="L3" s="1747"/>
      <c r="M3" s="1747"/>
      <c r="N3" s="1747"/>
      <c r="O3" s="1747"/>
      <c r="P3" s="1747"/>
      <c r="Q3" s="1747"/>
      <c r="R3" s="1747"/>
      <c r="S3" s="1747"/>
      <c r="T3" s="1747"/>
      <c r="U3" s="1747"/>
      <c r="V3" s="1747"/>
      <c r="W3" s="1747"/>
      <c r="X3" s="1747"/>
      <c r="Y3" s="1747"/>
      <c r="Z3" s="1747"/>
      <c r="AA3" s="1747"/>
    </row>
    <row r="4" spans="1:28" ht="29.25" customHeight="1" thickBot="1" x14ac:dyDescent="0.25">
      <c r="A4" s="1500" t="s">
        <v>293</v>
      </c>
      <c r="B4" s="1500"/>
      <c r="C4" s="1942" t="s">
        <v>920</v>
      </c>
      <c r="D4" s="1943"/>
      <c r="E4" s="1943"/>
      <c r="F4" s="1943"/>
      <c r="G4" s="1943"/>
      <c r="H4" s="1943"/>
      <c r="I4" s="1943"/>
      <c r="J4" s="1943"/>
      <c r="K4" s="1943"/>
      <c r="L4" s="1943"/>
      <c r="M4" s="1943"/>
      <c r="N4" s="1943"/>
      <c r="O4" s="1943"/>
      <c r="P4" s="1943"/>
      <c r="Q4" s="1943"/>
      <c r="R4" s="1943"/>
      <c r="S4" s="1943"/>
      <c r="T4" s="1943"/>
      <c r="U4" s="1943"/>
      <c r="V4" s="1943"/>
      <c r="W4" s="1943"/>
      <c r="X4" s="1943"/>
      <c r="Y4" s="1943"/>
      <c r="Z4" s="1383"/>
      <c r="AA4" s="1962" t="s">
        <v>624</v>
      </c>
    </row>
    <row r="5" spans="1:28" ht="48.75" customHeight="1" x14ac:dyDescent="0.2">
      <c r="A5" s="1558"/>
      <c r="B5" s="1558"/>
      <c r="C5" s="1959" t="s">
        <v>110</v>
      </c>
      <c r="D5" s="1959" t="s">
        <v>111</v>
      </c>
      <c r="E5" s="1959" t="s">
        <v>112</v>
      </c>
      <c r="F5" s="1958" t="s">
        <v>262</v>
      </c>
      <c r="G5" s="1958" t="s">
        <v>263</v>
      </c>
      <c r="H5" s="1959" t="s">
        <v>113</v>
      </c>
      <c r="I5" s="1959" t="s">
        <v>114</v>
      </c>
      <c r="J5" s="1958" t="s">
        <v>115</v>
      </c>
      <c r="K5" s="1958" t="s">
        <v>116</v>
      </c>
      <c r="L5" s="1958" t="s">
        <v>264</v>
      </c>
      <c r="M5" s="1958" t="s">
        <v>265</v>
      </c>
      <c r="N5" s="1958" t="s">
        <v>117</v>
      </c>
      <c r="O5" s="1958" t="s">
        <v>119</v>
      </c>
      <c r="P5" s="1958" t="s">
        <v>120</v>
      </c>
      <c r="Q5" s="1958" t="s">
        <v>187</v>
      </c>
      <c r="R5" s="1958" t="s">
        <v>121</v>
      </c>
      <c r="S5" s="1958" t="s">
        <v>123</v>
      </c>
      <c r="T5" s="1958" t="s">
        <v>128</v>
      </c>
      <c r="U5" s="1958" t="s">
        <v>129</v>
      </c>
      <c r="V5" s="1958" t="s">
        <v>188</v>
      </c>
      <c r="W5" s="1958" t="s">
        <v>130</v>
      </c>
      <c r="X5" s="1958" t="s">
        <v>185</v>
      </c>
      <c r="Y5" s="1958" t="s">
        <v>131</v>
      </c>
      <c r="Z5" s="1957" t="s">
        <v>0</v>
      </c>
      <c r="AA5" s="1870"/>
    </row>
    <row r="6" spans="1:28" ht="11.25" hidden="1" customHeight="1" x14ac:dyDescent="0.2">
      <c r="A6" s="1558"/>
      <c r="B6" s="1558"/>
      <c r="C6" s="1960"/>
      <c r="D6" s="1960"/>
      <c r="E6" s="1960"/>
      <c r="F6" s="1957"/>
      <c r="G6" s="1957"/>
      <c r="H6" s="1960"/>
      <c r="I6" s="1960"/>
      <c r="J6" s="1957"/>
      <c r="K6" s="1957"/>
      <c r="L6" s="1957"/>
      <c r="M6" s="1957"/>
      <c r="N6" s="1957"/>
      <c r="O6" s="1957"/>
      <c r="P6" s="1957"/>
      <c r="Q6" s="1957"/>
      <c r="R6" s="1957"/>
      <c r="S6" s="1957"/>
      <c r="T6" s="1957"/>
      <c r="U6" s="1957"/>
      <c r="V6" s="1957"/>
      <c r="W6" s="1957"/>
      <c r="X6" s="1957"/>
      <c r="Y6" s="1957"/>
      <c r="Z6" s="1957"/>
      <c r="AA6" s="1870"/>
    </row>
    <row r="7" spans="1:28" ht="91.5" customHeight="1" thickBot="1" x14ac:dyDescent="0.25">
      <c r="A7" s="1752"/>
      <c r="B7" s="1752"/>
      <c r="C7" s="1315" t="s">
        <v>921</v>
      </c>
      <c r="D7" s="1315" t="s">
        <v>922</v>
      </c>
      <c r="E7" s="1315" t="s">
        <v>923</v>
      </c>
      <c r="F7" s="1315" t="s">
        <v>542</v>
      </c>
      <c r="G7" s="1315" t="s">
        <v>924</v>
      </c>
      <c r="H7" s="1315" t="s">
        <v>525</v>
      </c>
      <c r="I7" s="1315" t="s">
        <v>925</v>
      </c>
      <c r="J7" s="1315" t="s">
        <v>926</v>
      </c>
      <c r="K7" s="1315" t="s">
        <v>927</v>
      </c>
      <c r="L7" s="1315" t="s">
        <v>928</v>
      </c>
      <c r="M7" s="1315" t="s">
        <v>929</v>
      </c>
      <c r="N7" s="1315" t="s">
        <v>930</v>
      </c>
      <c r="O7" s="1315" t="s">
        <v>931</v>
      </c>
      <c r="P7" s="1315" t="s">
        <v>932</v>
      </c>
      <c r="Q7" s="1315" t="s">
        <v>933</v>
      </c>
      <c r="R7" s="1315" t="s">
        <v>934</v>
      </c>
      <c r="S7" s="1315" t="s">
        <v>935</v>
      </c>
      <c r="T7" s="1315" t="s">
        <v>936</v>
      </c>
      <c r="U7" s="1315" t="s">
        <v>937</v>
      </c>
      <c r="V7" s="1315" t="s">
        <v>938</v>
      </c>
      <c r="W7" s="1315" t="s">
        <v>939</v>
      </c>
      <c r="X7" s="1315" t="s">
        <v>940</v>
      </c>
      <c r="Y7" s="1315" t="s">
        <v>941</v>
      </c>
      <c r="Z7" s="1315" t="s">
        <v>395</v>
      </c>
      <c r="AA7" s="1963"/>
    </row>
    <row r="8" spans="1:28" ht="20.100000000000001" customHeight="1" thickBot="1" x14ac:dyDescent="0.25">
      <c r="A8" s="1694" t="s">
        <v>756</v>
      </c>
      <c r="B8" s="1694"/>
      <c r="C8" s="1694"/>
      <c r="D8" s="1694"/>
      <c r="E8" s="872"/>
      <c r="F8" s="872"/>
      <c r="G8" s="872"/>
      <c r="H8" s="516"/>
      <c r="I8" s="516"/>
      <c r="J8" s="496"/>
      <c r="K8" s="496"/>
      <c r="L8" s="496"/>
      <c r="M8" s="496"/>
      <c r="N8" s="496"/>
      <c r="O8" s="496"/>
      <c r="P8" s="496"/>
      <c r="Q8" s="496"/>
      <c r="R8" s="496"/>
      <c r="S8" s="496"/>
      <c r="T8" s="496"/>
      <c r="U8" s="496"/>
      <c r="V8" s="496"/>
      <c r="W8" s="496"/>
      <c r="X8" s="496"/>
      <c r="Y8" s="496"/>
      <c r="Z8" s="873"/>
      <c r="AA8" s="874" t="s">
        <v>942</v>
      </c>
    </row>
    <row r="9" spans="1:28" ht="20.100000000000001" customHeight="1" x14ac:dyDescent="0.2">
      <c r="A9" s="1114" t="s">
        <v>943</v>
      </c>
      <c r="B9" s="922"/>
      <c r="C9" s="922">
        <v>0</v>
      </c>
      <c r="D9" s="922">
        <v>0</v>
      </c>
      <c r="E9" s="922">
        <v>0</v>
      </c>
      <c r="F9" s="922">
        <v>0</v>
      </c>
      <c r="G9" s="922">
        <v>0</v>
      </c>
      <c r="H9" s="922">
        <v>0</v>
      </c>
      <c r="I9" s="922">
        <v>0</v>
      </c>
      <c r="J9" s="922">
        <v>0</v>
      </c>
      <c r="K9" s="922">
        <v>0</v>
      </c>
      <c r="L9" s="922">
        <v>0</v>
      </c>
      <c r="M9" s="922">
        <v>0</v>
      </c>
      <c r="N9" s="922">
        <v>0</v>
      </c>
      <c r="O9" s="922">
        <v>0</v>
      </c>
      <c r="P9" s="922">
        <v>0</v>
      </c>
      <c r="Q9" s="922">
        <v>0</v>
      </c>
      <c r="R9" s="922">
        <v>0</v>
      </c>
      <c r="S9" s="922">
        <v>0</v>
      </c>
      <c r="T9" s="922">
        <v>0</v>
      </c>
      <c r="U9" s="922">
        <v>0</v>
      </c>
      <c r="V9" s="922">
        <v>0</v>
      </c>
      <c r="W9" s="922">
        <v>0</v>
      </c>
      <c r="X9" s="922">
        <v>0</v>
      </c>
      <c r="Y9" s="922">
        <v>2</v>
      </c>
      <c r="Z9" s="922">
        <f>SUM(C9:Y9)</f>
        <v>2</v>
      </c>
      <c r="AA9" s="889" t="s">
        <v>416</v>
      </c>
    </row>
    <row r="10" spans="1:28" ht="20.100000000000001" customHeight="1" x14ac:dyDescent="0.2">
      <c r="A10" s="1115" t="s">
        <v>944</v>
      </c>
      <c r="B10" s="907"/>
      <c r="C10" s="907">
        <v>0</v>
      </c>
      <c r="D10" s="907">
        <v>0</v>
      </c>
      <c r="E10" s="907">
        <v>1</v>
      </c>
      <c r="F10" s="907">
        <v>0</v>
      </c>
      <c r="G10" s="907">
        <v>0</v>
      </c>
      <c r="H10" s="907">
        <v>1</v>
      </c>
      <c r="I10" s="907">
        <v>0</v>
      </c>
      <c r="J10" s="907">
        <v>0</v>
      </c>
      <c r="K10" s="907">
        <v>0</v>
      </c>
      <c r="L10" s="907">
        <v>0</v>
      </c>
      <c r="M10" s="907">
        <v>0</v>
      </c>
      <c r="N10" s="907">
        <v>0</v>
      </c>
      <c r="O10" s="907">
        <v>1</v>
      </c>
      <c r="P10" s="907">
        <v>0</v>
      </c>
      <c r="Q10" s="907">
        <v>0</v>
      </c>
      <c r="R10" s="907">
        <v>27</v>
      </c>
      <c r="S10" s="907">
        <v>0</v>
      </c>
      <c r="T10" s="907">
        <v>0</v>
      </c>
      <c r="U10" s="922">
        <v>0</v>
      </c>
      <c r="V10" s="907">
        <v>0</v>
      </c>
      <c r="W10" s="907">
        <v>50</v>
      </c>
      <c r="X10" s="907">
        <v>0</v>
      </c>
      <c r="Y10" s="907">
        <v>1</v>
      </c>
      <c r="Z10" s="907">
        <f t="shared" ref="Z10:Z38" si="0">SUM(C10:Y10)</f>
        <v>81</v>
      </c>
      <c r="AA10" s="875" t="s">
        <v>483</v>
      </c>
    </row>
    <row r="11" spans="1:28" ht="20.100000000000001" customHeight="1" x14ac:dyDescent="0.2">
      <c r="A11" s="1114" t="s">
        <v>693</v>
      </c>
      <c r="B11" s="922"/>
      <c r="C11" s="907">
        <v>7</v>
      </c>
      <c r="D11" s="907">
        <v>1</v>
      </c>
      <c r="E11" s="907">
        <v>23</v>
      </c>
      <c r="F11" s="907">
        <v>0</v>
      </c>
      <c r="G11" s="907">
        <v>0</v>
      </c>
      <c r="H11" s="907">
        <v>43</v>
      </c>
      <c r="I11" s="907">
        <v>0</v>
      </c>
      <c r="J11" s="907">
        <v>1</v>
      </c>
      <c r="K11" s="907">
        <v>1</v>
      </c>
      <c r="L11" s="907">
        <v>1</v>
      </c>
      <c r="M11" s="907">
        <v>0</v>
      </c>
      <c r="N11" s="907">
        <v>0</v>
      </c>
      <c r="O11" s="907">
        <v>0</v>
      </c>
      <c r="P11" s="907">
        <v>0</v>
      </c>
      <c r="Q11" s="907">
        <v>0</v>
      </c>
      <c r="R11" s="907">
        <v>754</v>
      </c>
      <c r="S11" s="907">
        <v>0</v>
      </c>
      <c r="T11" s="907">
        <v>0</v>
      </c>
      <c r="U11" s="922">
        <v>0</v>
      </c>
      <c r="V11" s="907">
        <v>0</v>
      </c>
      <c r="W11" s="907">
        <v>0</v>
      </c>
      <c r="X11" s="907">
        <v>35</v>
      </c>
      <c r="Y11" s="907">
        <v>45</v>
      </c>
      <c r="Z11" s="922">
        <f t="shared" si="0"/>
        <v>911</v>
      </c>
      <c r="AA11" s="875" t="s">
        <v>484</v>
      </c>
    </row>
    <row r="12" spans="1:28" ht="20.100000000000001" customHeight="1" x14ac:dyDescent="0.2">
      <c r="A12" s="1961" t="s">
        <v>945</v>
      </c>
      <c r="B12" s="1961"/>
      <c r="C12" s="907">
        <v>0</v>
      </c>
      <c r="D12" s="907">
        <v>0</v>
      </c>
      <c r="E12" s="907">
        <v>1</v>
      </c>
      <c r="F12" s="907">
        <v>0</v>
      </c>
      <c r="G12" s="907">
        <v>0</v>
      </c>
      <c r="H12" s="907">
        <v>0</v>
      </c>
      <c r="I12" s="907">
        <v>0</v>
      </c>
      <c r="J12" s="907">
        <v>0</v>
      </c>
      <c r="K12" s="907">
        <v>0</v>
      </c>
      <c r="L12" s="907">
        <v>0</v>
      </c>
      <c r="M12" s="907">
        <v>0</v>
      </c>
      <c r="N12" s="907">
        <v>0</v>
      </c>
      <c r="O12" s="907">
        <v>0</v>
      </c>
      <c r="P12" s="907">
        <v>1</v>
      </c>
      <c r="Q12" s="907">
        <v>0</v>
      </c>
      <c r="R12" s="907">
        <v>1</v>
      </c>
      <c r="S12" s="907">
        <v>0</v>
      </c>
      <c r="T12" s="907">
        <v>0</v>
      </c>
      <c r="U12" s="922">
        <v>0</v>
      </c>
      <c r="V12" s="907">
        <v>0</v>
      </c>
      <c r="W12" s="907">
        <v>0</v>
      </c>
      <c r="X12" s="907">
        <v>0</v>
      </c>
      <c r="Y12" s="907">
        <v>23</v>
      </c>
      <c r="Z12" s="907">
        <f t="shared" si="0"/>
        <v>26</v>
      </c>
      <c r="AA12" s="875" t="s">
        <v>419</v>
      </c>
    </row>
    <row r="13" spans="1:28" ht="20.100000000000001" customHeight="1" x14ac:dyDescent="0.2">
      <c r="A13" s="1114" t="s">
        <v>694</v>
      </c>
      <c r="B13" s="922"/>
      <c r="C13" s="907">
        <v>0</v>
      </c>
      <c r="D13" s="907">
        <v>0</v>
      </c>
      <c r="E13" s="907">
        <v>0</v>
      </c>
      <c r="F13" s="907">
        <v>0</v>
      </c>
      <c r="G13" s="907">
        <v>0</v>
      </c>
      <c r="H13" s="907">
        <v>3</v>
      </c>
      <c r="I13" s="907">
        <v>0</v>
      </c>
      <c r="J13" s="907">
        <v>0</v>
      </c>
      <c r="K13" s="907">
        <v>0</v>
      </c>
      <c r="L13" s="907">
        <v>0</v>
      </c>
      <c r="M13" s="907">
        <v>0</v>
      </c>
      <c r="N13" s="907">
        <v>0</v>
      </c>
      <c r="O13" s="907">
        <v>0</v>
      </c>
      <c r="P13" s="907">
        <v>0</v>
      </c>
      <c r="Q13" s="907">
        <v>0</v>
      </c>
      <c r="R13" s="907">
        <v>547</v>
      </c>
      <c r="S13" s="907">
        <v>0</v>
      </c>
      <c r="T13" s="907">
        <v>0</v>
      </c>
      <c r="U13" s="922">
        <v>0</v>
      </c>
      <c r="V13" s="907">
        <v>0</v>
      </c>
      <c r="W13" s="907">
        <v>0</v>
      </c>
      <c r="X13" s="907">
        <v>4</v>
      </c>
      <c r="Y13" s="907">
        <v>31</v>
      </c>
      <c r="Z13" s="922">
        <f t="shared" si="0"/>
        <v>585</v>
      </c>
      <c r="AA13" s="875" t="s">
        <v>420</v>
      </c>
    </row>
    <row r="14" spans="1:28" ht="20.100000000000001" customHeight="1" x14ac:dyDescent="0.2">
      <c r="A14" s="1115" t="s">
        <v>305</v>
      </c>
      <c r="B14" s="907"/>
      <c r="C14" s="907">
        <v>0</v>
      </c>
      <c r="D14" s="907">
        <v>0</v>
      </c>
      <c r="E14" s="907">
        <v>0</v>
      </c>
      <c r="F14" s="907">
        <v>0</v>
      </c>
      <c r="G14" s="907">
        <v>0</v>
      </c>
      <c r="H14" s="907">
        <v>0</v>
      </c>
      <c r="I14" s="907">
        <v>0</v>
      </c>
      <c r="J14" s="907">
        <v>0</v>
      </c>
      <c r="K14" s="907">
        <v>0</v>
      </c>
      <c r="L14" s="907">
        <v>0</v>
      </c>
      <c r="M14" s="907">
        <v>0</v>
      </c>
      <c r="N14" s="907">
        <v>0</v>
      </c>
      <c r="O14" s="907">
        <v>0</v>
      </c>
      <c r="P14" s="907">
        <v>0</v>
      </c>
      <c r="Q14" s="907">
        <v>0</v>
      </c>
      <c r="R14" s="907">
        <v>38</v>
      </c>
      <c r="S14" s="907">
        <v>0</v>
      </c>
      <c r="T14" s="907">
        <v>0</v>
      </c>
      <c r="U14" s="922">
        <v>0</v>
      </c>
      <c r="V14" s="907">
        <v>0</v>
      </c>
      <c r="W14" s="907">
        <v>0</v>
      </c>
      <c r="X14" s="907">
        <v>0</v>
      </c>
      <c r="Y14" s="907">
        <v>13</v>
      </c>
      <c r="Z14" s="907">
        <f t="shared" si="0"/>
        <v>51</v>
      </c>
      <c r="AA14" s="875" t="s">
        <v>422</v>
      </c>
      <c r="AB14" s="876"/>
    </row>
    <row r="15" spans="1:28" ht="20.100000000000001" customHeight="1" x14ac:dyDescent="0.2">
      <c r="A15" s="1114" t="s">
        <v>695</v>
      </c>
      <c r="B15" s="922"/>
      <c r="C15" s="907">
        <v>0</v>
      </c>
      <c r="D15" s="907">
        <v>0</v>
      </c>
      <c r="E15" s="907">
        <v>0</v>
      </c>
      <c r="F15" s="907">
        <v>0</v>
      </c>
      <c r="G15" s="907">
        <v>0</v>
      </c>
      <c r="H15" s="907">
        <v>0</v>
      </c>
      <c r="I15" s="907">
        <v>0</v>
      </c>
      <c r="J15" s="907">
        <v>0</v>
      </c>
      <c r="K15" s="907">
        <v>0</v>
      </c>
      <c r="L15" s="907">
        <v>0</v>
      </c>
      <c r="M15" s="907">
        <v>0</v>
      </c>
      <c r="N15" s="907">
        <v>0</v>
      </c>
      <c r="O15" s="907">
        <v>0</v>
      </c>
      <c r="P15" s="907">
        <v>0</v>
      </c>
      <c r="Q15" s="907">
        <v>0</v>
      </c>
      <c r="R15" s="907">
        <v>50</v>
      </c>
      <c r="S15" s="907">
        <v>0</v>
      </c>
      <c r="T15" s="907">
        <v>0</v>
      </c>
      <c r="U15" s="922">
        <v>0</v>
      </c>
      <c r="V15" s="907">
        <v>0</v>
      </c>
      <c r="W15" s="907">
        <v>1</v>
      </c>
      <c r="X15" s="907">
        <v>0</v>
      </c>
      <c r="Y15" s="907">
        <v>8</v>
      </c>
      <c r="Z15" s="922">
        <f t="shared" si="0"/>
        <v>59</v>
      </c>
      <c r="AA15" s="875" t="s">
        <v>485</v>
      </c>
    </row>
    <row r="16" spans="1:28" ht="20.100000000000001" customHeight="1" x14ac:dyDescent="0.2">
      <c r="A16" s="1115" t="s">
        <v>72</v>
      </c>
      <c r="B16" s="907"/>
      <c r="C16" s="913">
        <v>0</v>
      </c>
      <c r="D16" s="913">
        <v>0</v>
      </c>
      <c r="E16" s="913">
        <v>0</v>
      </c>
      <c r="F16" s="913">
        <v>0</v>
      </c>
      <c r="G16" s="913">
        <v>0</v>
      </c>
      <c r="H16" s="913">
        <v>0</v>
      </c>
      <c r="I16" s="913">
        <v>0</v>
      </c>
      <c r="J16" s="913">
        <v>0</v>
      </c>
      <c r="K16" s="913">
        <v>0</v>
      </c>
      <c r="L16" s="913">
        <v>0</v>
      </c>
      <c r="M16" s="913">
        <v>0</v>
      </c>
      <c r="N16" s="913">
        <v>0</v>
      </c>
      <c r="O16" s="913">
        <v>0</v>
      </c>
      <c r="P16" s="913">
        <v>0</v>
      </c>
      <c r="Q16" s="913">
        <v>0</v>
      </c>
      <c r="R16" s="913">
        <v>107</v>
      </c>
      <c r="S16" s="913">
        <v>0</v>
      </c>
      <c r="T16" s="913">
        <v>0</v>
      </c>
      <c r="U16" s="913">
        <v>0</v>
      </c>
      <c r="V16" s="913">
        <v>0</v>
      </c>
      <c r="W16" s="913">
        <v>0</v>
      </c>
      <c r="X16" s="913">
        <v>0</v>
      </c>
      <c r="Y16" s="913">
        <v>51</v>
      </c>
      <c r="Z16" s="907">
        <f t="shared" si="0"/>
        <v>158</v>
      </c>
      <c r="AA16" s="877" t="s">
        <v>424</v>
      </c>
      <c r="AB16" s="878"/>
    </row>
    <row r="17" spans="1:29" ht="24.75" customHeight="1" x14ac:dyDescent="0.2">
      <c r="A17" s="1116" t="s">
        <v>81</v>
      </c>
      <c r="B17" s="922"/>
      <c r="C17" s="913">
        <v>0</v>
      </c>
      <c r="D17" s="913">
        <v>0</v>
      </c>
      <c r="E17" s="913">
        <v>0</v>
      </c>
      <c r="F17" s="913">
        <v>0</v>
      </c>
      <c r="G17" s="913">
        <v>0</v>
      </c>
      <c r="H17" s="913">
        <v>0</v>
      </c>
      <c r="I17" s="913">
        <v>0</v>
      </c>
      <c r="J17" s="913">
        <v>0</v>
      </c>
      <c r="K17" s="913">
        <v>0</v>
      </c>
      <c r="L17" s="913">
        <v>0</v>
      </c>
      <c r="M17" s="913">
        <v>0</v>
      </c>
      <c r="N17" s="913">
        <v>0</v>
      </c>
      <c r="O17" s="913">
        <v>0</v>
      </c>
      <c r="P17" s="913">
        <v>0</v>
      </c>
      <c r="Q17" s="913">
        <v>0</v>
      </c>
      <c r="R17" s="913">
        <v>4</v>
      </c>
      <c r="S17" s="913">
        <v>0</v>
      </c>
      <c r="T17" s="913">
        <v>0</v>
      </c>
      <c r="U17" s="922">
        <v>0</v>
      </c>
      <c r="V17" s="913">
        <v>0</v>
      </c>
      <c r="W17" s="913">
        <v>0</v>
      </c>
      <c r="X17" s="913">
        <v>0</v>
      </c>
      <c r="Y17" s="913">
        <v>0</v>
      </c>
      <c r="Z17" s="922">
        <f t="shared" si="0"/>
        <v>4</v>
      </c>
      <c r="AA17" s="877" t="s">
        <v>425</v>
      </c>
      <c r="AB17" s="879"/>
    </row>
    <row r="18" spans="1:29" ht="27" customHeight="1" x14ac:dyDescent="0.2">
      <c r="A18" s="1115" t="s">
        <v>32</v>
      </c>
      <c r="B18" s="907"/>
      <c r="C18" s="982">
        <v>3</v>
      </c>
      <c r="D18" s="982">
        <v>0</v>
      </c>
      <c r="E18" s="982">
        <v>8</v>
      </c>
      <c r="F18" s="982">
        <v>0</v>
      </c>
      <c r="G18" s="982">
        <v>1</v>
      </c>
      <c r="H18" s="982">
        <v>4</v>
      </c>
      <c r="I18" s="982">
        <v>1</v>
      </c>
      <c r="J18" s="982">
        <v>1</v>
      </c>
      <c r="K18" s="982">
        <v>2</v>
      </c>
      <c r="L18" s="982">
        <v>1</v>
      </c>
      <c r="M18" s="982">
        <v>0</v>
      </c>
      <c r="N18" s="982">
        <v>9</v>
      </c>
      <c r="O18" s="982">
        <v>1</v>
      </c>
      <c r="P18" s="982">
        <v>1</v>
      </c>
      <c r="Q18" s="982">
        <v>0</v>
      </c>
      <c r="R18" s="982">
        <v>6</v>
      </c>
      <c r="S18" s="982">
        <v>0</v>
      </c>
      <c r="T18" s="982">
        <v>0</v>
      </c>
      <c r="U18" s="922">
        <v>0</v>
      </c>
      <c r="V18" s="982">
        <v>1</v>
      </c>
      <c r="W18" s="982">
        <v>15</v>
      </c>
      <c r="X18" s="982">
        <v>0</v>
      </c>
      <c r="Y18" s="982">
        <v>13</v>
      </c>
      <c r="Z18" s="907">
        <f t="shared" si="0"/>
        <v>67</v>
      </c>
      <c r="AA18" s="875" t="s">
        <v>426</v>
      </c>
    </row>
    <row r="19" spans="1:29" ht="20.100000000000001" customHeight="1" x14ac:dyDescent="0.2">
      <c r="A19" s="1116" t="s">
        <v>982</v>
      </c>
      <c r="B19" s="922"/>
      <c r="C19" s="907">
        <v>0</v>
      </c>
      <c r="D19" s="907">
        <v>0</v>
      </c>
      <c r="E19" s="907">
        <v>2</v>
      </c>
      <c r="F19" s="907">
        <v>0</v>
      </c>
      <c r="G19" s="907">
        <v>0</v>
      </c>
      <c r="H19" s="907">
        <v>3</v>
      </c>
      <c r="I19" s="907">
        <v>0</v>
      </c>
      <c r="J19" s="907">
        <v>0</v>
      </c>
      <c r="K19" s="907">
        <v>0</v>
      </c>
      <c r="L19" s="907">
        <v>0</v>
      </c>
      <c r="M19" s="907">
        <v>0</v>
      </c>
      <c r="N19" s="907">
        <v>0</v>
      </c>
      <c r="O19" s="907">
        <v>0</v>
      </c>
      <c r="P19" s="907">
        <v>0</v>
      </c>
      <c r="Q19" s="907">
        <v>0</v>
      </c>
      <c r="R19" s="907">
        <v>2</v>
      </c>
      <c r="S19" s="907">
        <v>0</v>
      </c>
      <c r="T19" s="907">
        <v>0</v>
      </c>
      <c r="U19" s="907">
        <v>0</v>
      </c>
      <c r="V19" s="907">
        <v>0</v>
      </c>
      <c r="W19" s="907">
        <v>0</v>
      </c>
      <c r="X19" s="907">
        <v>0</v>
      </c>
      <c r="Y19" s="907">
        <v>6</v>
      </c>
      <c r="Z19" s="922">
        <f t="shared" si="0"/>
        <v>13</v>
      </c>
      <c r="AA19" s="1059" t="s">
        <v>427</v>
      </c>
    </row>
    <row r="20" spans="1:29" ht="20.100000000000001" customHeight="1" x14ac:dyDescent="0.2">
      <c r="A20" s="1115" t="s">
        <v>697</v>
      </c>
      <c r="B20" s="907"/>
      <c r="C20" s="907">
        <v>25</v>
      </c>
      <c r="D20" s="907">
        <v>0</v>
      </c>
      <c r="E20" s="907">
        <v>35</v>
      </c>
      <c r="F20" s="907">
        <v>0</v>
      </c>
      <c r="G20" s="907">
        <v>0</v>
      </c>
      <c r="H20" s="907">
        <v>7</v>
      </c>
      <c r="I20" s="907">
        <v>0</v>
      </c>
      <c r="J20" s="907">
        <v>29</v>
      </c>
      <c r="K20" s="907">
        <v>8</v>
      </c>
      <c r="L20" s="907">
        <v>0</v>
      </c>
      <c r="M20" s="907">
        <v>1</v>
      </c>
      <c r="N20" s="907">
        <v>0</v>
      </c>
      <c r="O20" s="907">
        <v>20</v>
      </c>
      <c r="P20" s="907">
        <v>0</v>
      </c>
      <c r="Q20" s="907">
        <v>0</v>
      </c>
      <c r="R20" s="907">
        <v>144</v>
      </c>
      <c r="S20" s="907">
        <v>0</v>
      </c>
      <c r="T20" s="907">
        <v>0</v>
      </c>
      <c r="U20" s="907">
        <v>2</v>
      </c>
      <c r="V20" s="907">
        <v>30</v>
      </c>
      <c r="W20" s="907">
        <v>31</v>
      </c>
      <c r="X20" s="907">
        <v>0</v>
      </c>
      <c r="Y20" s="907">
        <v>5</v>
      </c>
      <c r="Z20" s="907">
        <f t="shared" si="0"/>
        <v>337</v>
      </c>
      <c r="AA20" s="875" t="s">
        <v>428</v>
      </c>
      <c r="AB20" s="1941"/>
      <c r="AC20" s="1941"/>
    </row>
    <row r="21" spans="1:29" ht="20.100000000000001" customHeight="1" x14ac:dyDescent="0.2">
      <c r="A21" s="1116" t="s">
        <v>698</v>
      </c>
      <c r="B21" s="922"/>
      <c r="C21" s="907">
        <v>1</v>
      </c>
      <c r="D21" s="907">
        <v>0</v>
      </c>
      <c r="E21" s="907">
        <v>4</v>
      </c>
      <c r="F21" s="907">
        <v>0</v>
      </c>
      <c r="G21" s="907">
        <v>0</v>
      </c>
      <c r="H21" s="907">
        <v>0</v>
      </c>
      <c r="I21" s="907">
        <v>0</v>
      </c>
      <c r="J21" s="907">
        <v>0</v>
      </c>
      <c r="K21" s="907">
        <v>0</v>
      </c>
      <c r="L21" s="907">
        <v>0</v>
      </c>
      <c r="M21" s="907">
        <v>0</v>
      </c>
      <c r="N21" s="907">
        <v>0</v>
      </c>
      <c r="O21" s="907">
        <v>0</v>
      </c>
      <c r="P21" s="907">
        <v>9</v>
      </c>
      <c r="Q21" s="907">
        <v>0</v>
      </c>
      <c r="R21" s="907">
        <v>0</v>
      </c>
      <c r="S21" s="907">
        <v>0</v>
      </c>
      <c r="T21" s="907">
        <v>0</v>
      </c>
      <c r="U21" s="907">
        <v>0</v>
      </c>
      <c r="V21" s="907">
        <v>0</v>
      </c>
      <c r="W21" s="907">
        <v>0</v>
      </c>
      <c r="X21" s="907">
        <v>0</v>
      </c>
      <c r="Y21" s="907">
        <v>3</v>
      </c>
      <c r="Z21" s="922">
        <f t="shared" si="0"/>
        <v>17</v>
      </c>
      <c r="AA21" s="1059" t="s">
        <v>429</v>
      </c>
    </row>
    <row r="22" spans="1:29" ht="20.100000000000001" customHeight="1" x14ac:dyDescent="0.2">
      <c r="A22" s="1115" t="s">
        <v>31</v>
      </c>
      <c r="B22" s="907"/>
      <c r="C22" s="907">
        <v>40</v>
      </c>
      <c r="D22" s="907">
        <v>158</v>
      </c>
      <c r="E22" s="907">
        <v>110</v>
      </c>
      <c r="F22" s="907">
        <v>21</v>
      </c>
      <c r="G22" s="907">
        <v>42</v>
      </c>
      <c r="H22" s="907">
        <v>112</v>
      </c>
      <c r="I22" s="907">
        <v>0</v>
      </c>
      <c r="J22" s="907">
        <v>0</v>
      </c>
      <c r="K22" s="907">
        <v>0</v>
      </c>
      <c r="L22" s="907">
        <v>30</v>
      </c>
      <c r="M22" s="907">
        <v>0</v>
      </c>
      <c r="N22" s="907">
        <v>0</v>
      </c>
      <c r="O22" s="907">
        <v>183.00000000000003</v>
      </c>
      <c r="P22" s="907">
        <v>1</v>
      </c>
      <c r="Q22" s="907">
        <v>0</v>
      </c>
      <c r="R22" s="907">
        <v>0</v>
      </c>
      <c r="S22" s="907">
        <v>0</v>
      </c>
      <c r="T22" s="907">
        <v>0</v>
      </c>
      <c r="U22" s="907">
        <v>0</v>
      </c>
      <c r="V22" s="907">
        <v>0</v>
      </c>
      <c r="W22" s="907">
        <v>954.00000000000011</v>
      </c>
      <c r="X22" s="907">
        <v>0</v>
      </c>
      <c r="Y22" s="907">
        <v>108</v>
      </c>
      <c r="Z22" s="907">
        <f t="shared" si="0"/>
        <v>1759</v>
      </c>
      <c r="AA22" s="875" t="s">
        <v>461</v>
      </c>
    </row>
    <row r="23" spans="1:29" ht="19.5" customHeight="1" x14ac:dyDescent="0.2">
      <c r="A23" s="1116" t="s">
        <v>699</v>
      </c>
      <c r="B23" s="922"/>
      <c r="C23" s="913">
        <v>44</v>
      </c>
      <c r="D23" s="913">
        <v>75</v>
      </c>
      <c r="E23" s="913">
        <v>105.99999999999999</v>
      </c>
      <c r="F23" s="913">
        <v>0</v>
      </c>
      <c r="G23" s="913">
        <v>3</v>
      </c>
      <c r="H23" s="913">
        <v>257</v>
      </c>
      <c r="I23" s="913">
        <v>0</v>
      </c>
      <c r="J23" s="913">
        <v>26</v>
      </c>
      <c r="K23" s="913">
        <v>7</v>
      </c>
      <c r="L23" s="913">
        <v>15</v>
      </c>
      <c r="M23" s="913">
        <v>0</v>
      </c>
      <c r="N23" s="913">
        <v>0</v>
      </c>
      <c r="O23" s="913">
        <v>79</v>
      </c>
      <c r="P23" s="913">
        <v>32.000000000000007</v>
      </c>
      <c r="Q23" s="913">
        <v>0</v>
      </c>
      <c r="R23" s="913">
        <v>313</v>
      </c>
      <c r="S23" s="913">
        <v>0</v>
      </c>
      <c r="T23" s="913">
        <v>5</v>
      </c>
      <c r="U23" s="913">
        <v>0</v>
      </c>
      <c r="V23" s="913">
        <v>0</v>
      </c>
      <c r="W23" s="913">
        <v>139</v>
      </c>
      <c r="X23" s="913">
        <v>1</v>
      </c>
      <c r="Y23" s="913">
        <v>324.00000000000006</v>
      </c>
      <c r="Z23" s="922">
        <f t="shared" si="0"/>
        <v>1426</v>
      </c>
      <c r="AA23" s="875" t="s">
        <v>431</v>
      </c>
    </row>
    <row r="24" spans="1:29" ht="24" customHeight="1" x14ac:dyDescent="0.2">
      <c r="A24" s="1115" t="s">
        <v>43</v>
      </c>
      <c r="B24" s="907"/>
      <c r="C24" s="907">
        <v>0</v>
      </c>
      <c r="D24" s="907">
        <v>0</v>
      </c>
      <c r="E24" s="907">
        <v>0</v>
      </c>
      <c r="F24" s="907">
        <v>0</v>
      </c>
      <c r="G24" s="907">
        <v>0</v>
      </c>
      <c r="H24" s="907">
        <v>0</v>
      </c>
      <c r="I24" s="907">
        <v>0</v>
      </c>
      <c r="J24" s="907">
        <v>0</v>
      </c>
      <c r="K24" s="907">
        <v>0</v>
      </c>
      <c r="L24" s="907">
        <v>0</v>
      </c>
      <c r="M24" s="907">
        <v>0</v>
      </c>
      <c r="N24" s="907">
        <v>0</v>
      </c>
      <c r="O24" s="907">
        <v>0</v>
      </c>
      <c r="P24" s="907">
        <v>0</v>
      </c>
      <c r="Q24" s="907">
        <v>0</v>
      </c>
      <c r="R24" s="907">
        <v>0</v>
      </c>
      <c r="S24" s="907">
        <v>0</v>
      </c>
      <c r="T24" s="907">
        <v>0</v>
      </c>
      <c r="U24" s="907">
        <v>0</v>
      </c>
      <c r="V24" s="907">
        <v>0</v>
      </c>
      <c r="W24" s="907">
        <v>0</v>
      </c>
      <c r="X24" s="907">
        <v>2</v>
      </c>
      <c r="Y24" s="907">
        <v>2</v>
      </c>
      <c r="Z24" s="907">
        <f t="shared" si="0"/>
        <v>4</v>
      </c>
      <c r="AA24" s="1110" t="s">
        <v>946</v>
      </c>
    </row>
    <row r="25" spans="1:29" ht="20.100000000000001" customHeight="1" x14ac:dyDescent="0.2">
      <c r="A25" s="1116" t="s">
        <v>702</v>
      </c>
      <c r="B25" s="922"/>
      <c r="C25" s="913">
        <v>0</v>
      </c>
      <c r="D25" s="913">
        <v>0</v>
      </c>
      <c r="E25" s="913">
        <v>13</v>
      </c>
      <c r="F25" s="913">
        <v>0</v>
      </c>
      <c r="G25" s="913">
        <v>1</v>
      </c>
      <c r="H25" s="913">
        <v>19</v>
      </c>
      <c r="I25" s="913">
        <v>0</v>
      </c>
      <c r="J25" s="913">
        <v>0</v>
      </c>
      <c r="K25" s="913">
        <v>0</v>
      </c>
      <c r="L25" s="913">
        <v>0</v>
      </c>
      <c r="M25" s="913">
        <v>0</v>
      </c>
      <c r="N25" s="913">
        <v>0</v>
      </c>
      <c r="O25" s="913">
        <v>0</v>
      </c>
      <c r="P25" s="913">
        <v>2</v>
      </c>
      <c r="Q25" s="913">
        <v>0</v>
      </c>
      <c r="R25" s="913">
        <v>0</v>
      </c>
      <c r="S25" s="913">
        <v>0</v>
      </c>
      <c r="T25" s="913">
        <v>0</v>
      </c>
      <c r="U25" s="913">
        <v>0</v>
      </c>
      <c r="V25" s="913">
        <v>0</v>
      </c>
      <c r="W25" s="913">
        <v>0</v>
      </c>
      <c r="X25" s="913">
        <v>0</v>
      </c>
      <c r="Y25" s="913">
        <v>26</v>
      </c>
      <c r="Z25" s="922">
        <f t="shared" si="0"/>
        <v>61</v>
      </c>
      <c r="AA25" s="875" t="s">
        <v>433</v>
      </c>
      <c r="AB25" s="879"/>
    </row>
    <row r="26" spans="1:29" ht="20.100000000000001" customHeight="1" x14ac:dyDescent="0.2">
      <c r="A26" s="1115" t="s">
        <v>947</v>
      </c>
      <c r="B26" s="907"/>
      <c r="C26" s="907">
        <v>6</v>
      </c>
      <c r="D26" s="907">
        <v>6</v>
      </c>
      <c r="E26" s="907">
        <v>24</v>
      </c>
      <c r="F26" s="907">
        <v>2</v>
      </c>
      <c r="G26" s="907">
        <v>2</v>
      </c>
      <c r="H26" s="907">
        <v>1</v>
      </c>
      <c r="I26" s="907">
        <v>0</v>
      </c>
      <c r="J26" s="907">
        <v>0</v>
      </c>
      <c r="K26" s="907">
        <v>0</v>
      </c>
      <c r="L26" s="907">
        <v>0</v>
      </c>
      <c r="M26" s="907">
        <v>0</v>
      </c>
      <c r="N26" s="907">
        <v>0</v>
      </c>
      <c r="O26" s="907">
        <v>31</v>
      </c>
      <c r="P26" s="907">
        <v>7</v>
      </c>
      <c r="Q26" s="907">
        <v>0</v>
      </c>
      <c r="R26" s="907">
        <v>372</v>
      </c>
      <c r="S26" s="907">
        <v>0</v>
      </c>
      <c r="T26" s="907">
        <v>0</v>
      </c>
      <c r="U26" s="907">
        <v>0</v>
      </c>
      <c r="V26" s="907">
        <v>0</v>
      </c>
      <c r="W26" s="907">
        <v>57</v>
      </c>
      <c r="X26" s="907">
        <v>1</v>
      </c>
      <c r="Y26" s="907">
        <v>22</v>
      </c>
      <c r="Z26" s="907">
        <f t="shared" si="0"/>
        <v>531</v>
      </c>
      <c r="AA26" s="1111" t="s">
        <v>948</v>
      </c>
    </row>
    <row r="27" spans="1:29" ht="20.100000000000001" customHeight="1" x14ac:dyDescent="0.2">
      <c r="A27" s="1116" t="s">
        <v>663</v>
      </c>
      <c r="B27" s="922"/>
      <c r="C27" s="907">
        <v>6</v>
      </c>
      <c r="D27" s="907">
        <v>0</v>
      </c>
      <c r="E27" s="907">
        <v>4</v>
      </c>
      <c r="F27" s="907">
        <v>0</v>
      </c>
      <c r="G27" s="907">
        <v>1</v>
      </c>
      <c r="H27" s="907">
        <v>63</v>
      </c>
      <c r="I27" s="907">
        <v>0</v>
      </c>
      <c r="J27" s="907">
        <v>0</v>
      </c>
      <c r="K27" s="907">
        <v>0</v>
      </c>
      <c r="L27" s="907">
        <v>0</v>
      </c>
      <c r="M27" s="907">
        <v>0</v>
      </c>
      <c r="N27" s="907">
        <v>0</v>
      </c>
      <c r="O27" s="907">
        <v>1</v>
      </c>
      <c r="P27" s="907">
        <v>7</v>
      </c>
      <c r="Q27" s="907">
        <v>0</v>
      </c>
      <c r="R27" s="907">
        <v>50</v>
      </c>
      <c r="S27" s="907">
        <v>0</v>
      </c>
      <c r="T27" s="907">
        <v>0</v>
      </c>
      <c r="U27" s="907">
        <v>0</v>
      </c>
      <c r="V27" s="907">
        <v>0</v>
      </c>
      <c r="W27" s="907">
        <v>0</v>
      </c>
      <c r="X27" s="907">
        <v>4</v>
      </c>
      <c r="Y27" s="907">
        <v>73</v>
      </c>
      <c r="Z27" s="922">
        <f t="shared" si="0"/>
        <v>209</v>
      </c>
      <c r="AA27" s="875" t="s">
        <v>435</v>
      </c>
    </row>
    <row r="28" spans="1:29" ht="19.5" customHeight="1" thickBot="1" x14ac:dyDescent="0.25">
      <c r="A28" s="1115" t="s">
        <v>700</v>
      </c>
      <c r="B28" s="907"/>
      <c r="C28" s="983">
        <v>0</v>
      </c>
      <c r="D28" s="984">
        <v>0</v>
      </c>
      <c r="E28" s="984">
        <v>6</v>
      </c>
      <c r="F28" s="984">
        <v>0</v>
      </c>
      <c r="G28" s="984">
        <v>0</v>
      </c>
      <c r="H28" s="984">
        <v>2</v>
      </c>
      <c r="I28" s="984">
        <v>0</v>
      </c>
      <c r="J28" s="984">
        <v>0</v>
      </c>
      <c r="K28" s="984">
        <v>0</v>
      </c>
      <c r="L28" s="984">
        <v>0</v>
      </c>
      <c r="M28" s="984">
        <v>0</v>
      </c>
      <c r="N28" s="984">
        <v>0</v>
      </c>
      <c r="O28" s="984">
        <v>9</v>
      </c>
      <c r="P28" s="984">
        <v>0</v>
      </c>
      <c r="Q28" s="984">
        <v>0</v>
      </c>
      <c r="R28" s="984">
        <v>55.000000000000007</v>
      </c>
      <c r="S28" s="984">
        <v>0</v>
      </c>
      <c r="T28" s="984">
        <v>0</v>
      </c>
      <c r="U28" s="984">
        <v>0</v>
      </c>
      <c r="V28" s="984">
        <v>0</v>
      </c>
      <c r="W28" s="984">
        <v>47</v>
      </c>
      <c r="X28" s="984">
        <v>0</v>
      </c>
      <c r="Y28" s="984">
        <v>14</v>
      </c>
      <c r="Z28" s="907">
        <f t="shared" si="0"/>
        <v>133</v>
      </c>
      <c r="AA28" s="1112" t="s">
        <v>949</v>
      </c>
    </row>
    <row r="29" spans="1:29" s="981" customFormat="1" ht="20.100000000000001" customHeight="1" thickBot="1" x14ac:dyDescent="0.25">
      <c r="A29" s="1057" t="s">
        <v>363</v>
      </c>
      <c r="B29" s="999"/>
      <c r="C29" s="1026">
        <f>SUM(C9:C28)</f>
        <v>132</v>
      </c>
      <c r="D29" s="1026">
        <f t="shared" ref="D29:Y29" si="1">SUM(D9:D28)</f>
        <v>240</v>
      </c>
      <c r="E29" s="1026">
        <f t="shared" si="1"/>
        <v>337</v>
      </c>
      <c r="F29" s="1026">
        <f t="shared" si="1"/>
        <v>23</v>
      </c>
      <c r="G29" s="1026">
        <f t="shared" si="1"/>
        <v>50</v>
      </c>
      <c r="H29" s="1026">
        <f t="shared" si="1"/>
        <v>515</v>
      </c>
      <c r="I29" s="1026">
        <f t="shared" si="1"/>
        <v>1</v>
      </c>
      <c r="J29" s="1026">
        <f t="shared" si="1"/>
        <v>57</v>
      </c>
      <c r="K29" s="1026">
        <f t="shared" si="1"/>
        <v>18</v>
      </c>
      <c r="L29" s="1026">
        <f t="shared" si="1"/>
        <v>47</v>
      </c>
      <c r="M29" s="1026">
        <f t="shared" si="1"/>
        <v>1</v>
      </c>
      <c r="N29" s="1026">
        <f t="shared" si="1"/>
        <v>9</v>
      </c>
      <c r="O29" s="1026">
        <f t="shared" si="1"/>
        <v>325</v>
      </c>
      <c r="P29" s="1026">
        <f t="shared" si="1"/>
        <v>60.000000000000007</v>
      </c>
      <c r="Q29" s="1026">
        <f t="shared" si="1"/>
        <v>0</v>
      </c>
      <c r="R29" s="1026">
        <f t="shared" si="1"/>
        <v>2470</v>
      </c>
      <c r="S29" s="1026">
        <f t="shared" si="1"/>
        <v>0</v>
      </c>
      <c r="T29" s="1026">
        <f t="shared" si="1"/>
        <v>5</v>
      </c>
      <c r="U29" s="1026">
        <f t="shared" si="1"/>
        <v>2</v>
      </c>
      <c r="V29" s="1026">
        <f t="shared" si="1"/>
        <v>31</v>
      </c>
      <c r="W29" s="1026">
        <f t="shared" si="1"/>
        <v>1294</v>
      </c>
      <c r="X29" s="1026">
        <f t="shared" si="1"/>
        <v>47</v>
      </c>
      <c r="Y29" s="1026">
        <f t="shared" si="1"/>
        <v>770</v>
      </c>
      <c r="Z29" s="1026">
        <f t="shared" ref="Z29" si="2">SUM(Z9:Z28)</f>
        <v>6434</v>
      </c>
      <c r="AA29" s="891" t="s">
        <v>464</v>
      </c>
    </row>
    <row r="30" spans="1:29" ht="20.100000000000001" customHeight="1" x14ac:dyDescent="0.2">
      <c r="A30" s="1019" t="s">
        <v>315</v>
      </c>
      <c r="B30" s="1019"/>
      <c r="C30" s="895">
        <v>0</v>
      </c>
      <c r="D30" s="895">
        <v>0</v>
      </c>
      <c r="E30" s="895">
        <v>0</v>
      </c>
      <c r="F30" s="895">
        <v>0</v>
      </c>
      <c r="G30" s="895">
        <v>0</v>
      </c>
      <c r="H30" s="895">
        <v>0</v>
      </c>
      <c r="I30" s="895">
        <v>0</v>
      </c>
      <c r="J30" s="895">
        <v>0</v>
      </c>
      <c r="K30" s="895">
        <v>0</v>
      </c>
      <c r="L30" s="895">
        <v>0</v>
      </c>
      <c r="M30" s="895">
        <v>0</v>
      </c>
      <c r="N30" s="895">
        <v>0</v>
      </c>
      <c r="O30" s="895">
        <v>0</v>
      </c>
      <c r="P30" s="895">
        <v>0</v>
      </c>
      <c r="Q30" s="895">
        <v>0</v>
      </c>
      <c r="R30" s="895">
        <v>0</v>
      </c>
      <c r="S30" s="895">
        <v>0</v>
      </c>
      <c r="T30" s="895">
        <v>0</v>
      </c>
      <c r="U30" s="895">
        <v>0</v>
      </c>
      <c r="V30" s="895">
        <v>0</v>
      </c>
      <c r="W30" s="895">
        <v>0</v>
      </c>
      <c r="X30" s="895">
        <v>0</v>
      </c>
      <c r="Y30" s="895">
        <v>1</v>
      </c>
      <c r="Z30" s="922">
        <f t="shared" si="0"/>
        <v>1</v>
      </c>
      <c r="AA30" s="1208" t="s">
        <v>950</v>
      </c>
    </row>
    <row r="31" spans="1:29" ht="20.100000000000001" customHeight="1" x14ac:dyDescent="0.2">
      <c r="A31" s="1947" t="s">
        <v>951</v>
      </c>
      <c r="B31" s="1948"/>
      <c r="C31" s="1024">
        <v>0</v>
      </c>
      <c r="D31" s="1024">
        <v>0</v>
      </c>
      <c r="E31" s="1024">
        <v>2</v>
      </c>
      <c r="F31" s="1024">
        <v>0</v>
      </c>
      <c r="G31" s="1024">
        <v>2</v>
      </c>
      <c r="H31" s="1024">
        <v>0</v>
      </c>
      <c r="I31" s="1024">
        <v>0</v>
      </c>
      <c r="J31" s="1024">
        <v>0</v>
      </c>
      <c r="K31" s="1024">
        <v>0</v>
      </c>
      <c r="L31" s="1024">
        <v>0</v>
      </c>
      <c r="M31" s="1024">
        <v>0</v>
      </c>
      <c r="N31" s="1024">
        <v>0</v>
      </c>
      <c r="O31" s="1024">
        <v>0</v>
      </c>
      <c r="P31" s="1024">
        <v>2</v>
      </c>
      <c r="Q31" s="1024">
        <v>0</v>
      </c>
      <c r="R31" s="1024">
        <v>0</v>
      </c>
      <c r="S31" s="1024">
        <v>0</v>
      </c>
      <c r="T31" s="1024">
        <v>0</v>
      </c>
      <c r="U31" s="1024">
        <v>0</v>
      </c>
      <c r="V31" s="1024">
        <v>0</v>
      </c>
      <c r="W31" s="1024">
        <v>0</v>
      </c>
      <c r="X31" s="1024">
        <v>0</v>
      </c>
      <c r="Y31" s="1024">
        <v>8</v>
      </c>
      <c r="Z31" s="907">
        <f t="shared" si="0"/>
        <v>14</v>
      </c>
      <c r="AA31" s="1207" t="s">
        <v>501</v>
      </c>
    </row>
    <row r="32" spans="1:29" ht="20.100000000000001" customHeight="1" x14ac:dyDescent="0.2">
      <c r="A32" s="1944" t="s">
        <v>952</v>
      </c>
      <c r="B32" s="1945" t="s">
        <v>952</v>
      </c>
      <c r="C32" s="922">
        <v>0</v>
      </c>
      <c r="D32" s="922">
        <v>0</v>
      </c>
      <c r="E32" s="907">
        <v>3</v>
      </c>
      <c r="F32" s="922">
        <v>0</v>
      </c>
      <c r="G32" s="907">
        <v>2</v>
      </c>
      <c r="H32" s="907">
        <v>3</v>
      </c>
      <c r="I32" s="922">
        <v>0</v>
      </c>
      <c r="J32" s="922">
        <v>0</v>
      </c>
      <c r="K32" s="922">
        <v>0</v>
      </c>
      <c r="L32" s="922">
        <v>0</v>
      </c>
      <c r="M32" s="922">
        <v>0</v>
      </c>
      <c r="N32" s="922">
        <v>0</v>
      </c>
      <c r="O32" s="922">
        <v>0</v>
      </c>
      <c r="P32" s="907">
        <v>0</v>
      </c>
      <c r="Q32" s="907">
        <v>1</v>
      </c>
      <c r="R32" s="907">
        <v>2</v>
      </c>
      <c r="S32" s="907">
        <v>0</v>
      </c>
      <c r="T32" s="907">
        <v>0</v>
      </c>
      <c r="U32" s="907">
        <v>0</v>
      </c>
      <c r="V32" s="907">
        <v>0</v>
      </c>
      <c r="W32" s="907">
        <v>0</v>
      </c>
      <c r="X32" s="907">
        <v>1</v>
      </c>
      <c r="Y32" s="907">
        <v>2</v>
      </c>
      <c r="Z32" s="907">
        <f t="shared" si="0"/>
        <v>14</v>
      </c>
      <c r="AA32" s="875" t="s">
        <v>443</v>
      </c>
    </row>
    <row r="33" spans="1:28" ht="20.100000000000001" customHeight="1" x14ac:dyDescent="0.2">
      <c r="A33" s="1944" t="s">
        <v>674</v>
      </c>
      <c r="B33" s="1945" t="s">
        <v>674</v>
      </c>
      <c r="C33" s="922">
        <v>0</v>
      </c>
      <c r="D33" s="922">
        <v>0</v>
      </c>
      <c r="E33" s="907">
        <v>0</v>
      </c>
      <c r="F33" s="922">
        <v>0</v>
      </c>
      <c r="G33" s="907">
        <v>0</v>
      </c>
      <c r="H33" s="907">
        <v>0</v>
      </c>
      <c r="I33" s="922">
        <v>0</v>
      </c>
      <c r="J33" s="922">
        <v>0</v>
      </c>
      <c r="K33" s="922">
        <v>0</v>
      </c>
      <c r="L33" s="922">
        <v>0</v>
      </c>
      <c r="M33" s="922">
        <v>0</v>
      </c>
      <c r="N33" s="922">
        <v>0</v>
      </c>
      <c r="O33" s="922">
        <v>0</v>
      </c>
      <c r="P33" s="907">
        <v>0</v>
      </c>
      <c r="Q33" s="907">
        <v>0</v>
      </c>
      <c r="R33" s="907">
        <v>0</v>
      </c>
      <c r="S33" s="907">
        <v>0</v>
      </c>
      <c r="T33" s="907">
        <v>0</v>
      </c>
      <c r="U33" s="907">
        <v>0</v>
      </c>
      <c r="V33" s="907">
        <v>0</v>
      </c>
      <c r="W33" s="907">
        <v>0</v>
      </c>
      <c r="X33" s="907">
        <v>0</v>
      </c>
      <c r="Y33" s="907">
        <v>21</v>
      </c>
      <c r="Z33" s="907">
        <f t="shared" si="0"/>
        <v>21</v>
      </c>
      <c r="AA33" s="882" t="s">
        <v>953</v>
      </c>
    </row>
    <row r="34" spans="1:28" ht="20.100000000000001" customHeight="1" x14ac:dyDescent="0.25">
      <c r="A34" s="884" t="s">
        <v>319</v>
      </c>
      <c r="B34" s="884"/>
      <c r="C34" s="922">
        <v>0</v>
      </c>
      <c r="D34" s="922">
        <v>0</v>
      </c>
      <c r="E34" s="907">
        <v>0</v>
      </c>
      <c r="F34" s="922">
        <v>0</v>
      </c>
      <c r="G34" s="907">
        <v>0</v>
      </c>
      <c r="H34" s="907">
        <v>10</v>
      </c>
      <c r="I34" s="922">
        <v>0</v>
      </c>
      <c r="J34" s="922">
        <v>0</v>
      </c>
      <c r="K34" s="922">
        <v>0</v>
      </c>
      <c r="L34" s="922">
        <v>0</v>
      </c>
      <c r="M34" s="922">
        <v>0</v>
      </c>
      <c r="N34" s="922">
        <v>0</v>
      </c>
      <c r="O34" s="922">
        <v>0</v>
      </c>
      <c r="P34" s="907">
        <v>0</v>
      </c>
      <c r="Q34" s="907">
        <v>0</v>
      </c>
      <c r="R34" s="907">
        <v>0</v>
      </c>
      <c r="S34" s="907">
        <v>0</v>
      </c>
      <c r="T34" s="907">
        <v>0</v>
      </c>
      <c r="U34" s="907">
        <v>0</v>
      </c>
      <c r="V34" s="907">
        <v>0</v>
      </c>
      <c r="W34" s="907">
        <v>0</v>
      </c>
      <c r="X34" s="907">
        <v>0</v>
      </c>
      <c r="Y34" s="907">
        <v>0</v>
      </c>
      <c r="Z34" s="907">
        <f t="shared" si="0"/>
        <v>10</v>
      </c>
      <c r="AA34" s="882" t="s">
        <v>452</v>
      </c>
      <c r="AB34" s="883"/>
    </row>
    <row r="35" spans="1:28" ht="20.100000000000001" customHeight="1" x14ac:dyDescent="0.25">
      <c r="A35" s="904" t="s">
        <v>164</v>
      </c>
      <c r="B35" s="884"/>
      <c r="C35" s="922">
        <v>0</v>
      </c>
      <c r="D35" s="922">
        <v>0</v>
      </c>
      <c r="E35" s="907">
        <v>0</v>
      </c>
      <c r="F35" s="922">
        <v>0</v>
      </c>
      <c r="G35" s="907">
        <v>0</v>
      </c>
      <c r="H35" s="907">
        <v>2</v>
      </c>
      <c r="I35" s="922">
        <v>0</v>
      </c>
      <c r="J35" s="922">
        <v>0</v>
      </c>
      <c r="K35" s="922">
        <v>0</v>
      </c>
      <c r="L35" s="922">
        <v>0</v>
      </c>
      <c r="M35" s="922">
        <v>0</v>
      </c>
      <c r="N35" s="922">
        <v>0</v>
      </c>
      <c r="O35" s="922">
        <v>0</v>
      </c>
      <c r="P35" s="907">
        <v>0</v>
      </c>
      <c r="Q35" s="907">
        <v>0</v>
      </c>
      <c r="R35" s="907">
        <v>0</v>
      </c>
      <c r="S35" s="907">
        <v>0</v>
      </c>
      <c r="T35" s="907">
        <v>0</v>
      </c>
      <c r="U35" s="907">
        <v>0</v>
      </c>
      <c r="V35" s="907">
        <v>0</v>
      </c>
      <c r="W35" s="907">
        <v>0</v>
      </c>
      <c r="X35" s="907">
        <v>0</v>
      </c>
      <c r="Y35" s="907">
        <v>0</v>
      </c>
      <c r="Z35" s="907">
        <f t="shared" si="0"/>
        <v>2</v>
      </c>
      <c r="AA35" s="885" t="s">
        <v>453</v>
      </c>
      <c r="AB35" s="886"/>
    </row>
    <row r="36" spans="1:28" ht="20.100000000000001" customHeight="1" x14ac:dyDescent="0.2">
      <c r="A36" s="1949" t="s">
        <v>839</v>
      </c>
      <c r="B36" s="1950" t="s">
        <v>839</v>
      </c>
      <c r="C36" s="922">
        <v>14</v>
      </c>
      <c r="D36" s="922">
        <v>15</v>
      </c>
      <c r="E36" s="907">
        <v>122.00000000000001</v>
      </c>
      <c r="F36" s="922">
        <v>0</v>
      </c>
      <c r="G36" s="907">
        <v>4</v>
      </c>
      <c r="H36" s="907">
        <v>41.999999999999993</v>
      </c>
      <c r="I36" s="922">
        <v>0</v>
      </c>
      <c r="J36" s="922">
        <v>37</v>
      </c>
      <c r="K36" s="922">
        <v>18</v>
      </c>
      <c r="L36" s="922">
        <v>5</v>
      </c>
      <c r="M36" s="922">
        <v>0</v>
      </c>
      <c r="N36" s="922">
        <v>0</v>
      </c>
      <c r="O36" s="922">
        <v>19</v>
      </c>
      <c r="P36" s="907">
        <v>84</v>
      </c>
      <c r="Q36" s="907">
        <v>8</v>
      </c>
      <c r="R36" s="907">
        <v>117</v>
      </c>
      <c r="S36" s="907">
        <v>1</v>
      </c>
      <c r="T36" s="907">
        <v>4</v>
      </c>
      <c r="U36" s="907">
        <v>13</v>
      </c>
      <c r="V36" s="907">
        <v>6</v>
      </c>
      <c r="W36" s="907">
        <v>0</v>
      </c>
      <c r="X36" s="907">
        <v>0</v>
      </c>
      <c r="Y36" s="907">
        <v>36.000000000000007</v>
      </c>
      <c r="Z36" s="907">
        <f t="shared" si="0"/>
        <v>545</v>
      </c>
      <c r="AA36" s="882" t="s">
        <v>455</v>
      </c>
    </row>
    <row r="37" spans="1:28" ht="20.100000000000001" customHeight="1" x14ac:dyDescent="0.2">
      <c r="A37" s="1951" t="s">
        <v>165</v>
      </c>
      <c r="B37" s="1952" t="s">
        <v>839</v>
      </c>
      <c r="C37" s="907">
        <v>0</v>
      </c>
      <c r="D37" s="907">
        <v>0</v>
      </c>
      <c r="E37" s="907">
        <v>0</v>
      </c>
      <c r="F37" s="922">
        <v>0</v>
      </c>
      <c r="G37" s="907">
        <v>0</v>
      </c>
      <c r="H37" s="907">
        <v>4</v>
      </c>
      <c r="I37" s="922">
        <v>0</v>
      </c>
      <c r="J37" s="907">
        <v>0</v>
      </c>
      <c r="K37" s="907">
        <v>0</v>
      </c>
      <c r="L37" s="907">
        <v>0</v>
      </c>
      <c r="M37" s="922">
        <v>0</v>
      </c>
      <c r="N37" s="922">
        <v>0</v>
      </c>
      <c r="O37" s="907">
        <v>0</v>
      </c>
      <c r="P37" s="907">
        <v>0</v>
      </c>
      <c r="Q37" s="907">
        <v>0</v>
      </c>
      <c r="R37" s="907">
        <v>0</v>
      </c>
      <c r="S37" s="907">
        <v>0</v>
      </c>
      <c r="T37" s="907">
        <v>0</v>
      </c>
      <c r="U37" s="907">
        <v>0</v>
      </c>
      <c r="V37" s="907">
        <v>0</v>
      </c>
      <c r="W37" s="907">
        <v>0</v>
      </c>
      <c r="X37" s="907">
        <v>0</v>
      </c>
      <c r="Y37" s="907">
        <v>0</v>
      </c>
      <c r="Z37" s="907">
        <f t="shared" si="0"/>
        <v>4</v>
      </c>
      <c r="AA37" s="887" t="s">
        <v>456</v>
      </c>
    </row>
    <row r="38" spans="1:28" s="363" customFormat="1" ht="20.100000000000001" customHeight="1" thickBot="1" x14ac:dyDescent="0.25">
      <c r="A38" s="1955" t="s">
        <v>898</v>
      </c>
      <c r="B38" s="1955"/>
      <c r="C38" s="907">
        <v>0</v>
      </c>
      <c r="D38" s="907">
        <v>0</v>
      </c>
      <c r="E38" s="907">
        <v>3</v>
      </c>
      <c r="F38" s="907">
        <v>0</v>
      </c>
      <c r="G38" s="907">
        <v>0</v>
      </c>
      <c r="H38" s="907">
        <v>0</v>
      </c>
      <c r="I38" s="907">
        <v>0</v>
      </c>
      <c r="J38" s="907">
        <v>0</v>
      </c>
      <c r="K38" s="907">
        <v>0</v>
      </c>
      <c r="L38" s="907">
        <v>0</v>
      </c>
      <c r="M38" s="907">
        <v>0</v>
      </c>
      <c r="N38" s="907">
        <v>0</v>
      </c>
      <c r="O38" s="907">
        <v>0</v>
      </c>
      <c r="P38" s="907">
        <v>0</v>
      </c>
      <c r="Q38" s="907">
        <v>0</v>
      </c>
      <c r="R38" s="907">
        <v>0</v>
      </c>
      <c r="S38" s="907">
        <v>0</v>
      </c>
      <c r="T38" s="907">
        <v>0</v>
      </c>
      <c r="U38" s="907">
        <v>0</v>
      </c>
      <c r="V38" s="907">
        <v>0</v>
      </c>
      <c r="W38" s="907">
        <v>0</v>
      </c>
      <c r="X38" s="907">
        <v>0</v>
      </c>
      <c r="Y38" s="907">
        <v>9</v>
      </c>
      <c r="Z38" s="907">
        <f t="shared" si="0"/>
        <v>12</v>
      </c>
      <c r="AA38" s="1079" t="s">
        <v>897</v>
      </c>
    </row>
    <row r="39" spans="1:28" ht="20.100000000000001" customHeight="1" thickBot="1" x14ac:dyDescent="0.25">
      <c r="A39" s="1953" t="s">
        <v>757</v>
      </c>
      <c r="B39" s="1953"/>
      <c r="C39" s="1026">
        <f>SUM(C30:C38)</f>
        <v>14</v>
      </c>
      <c r="D39" s="1026">
        <f t="shared" ref="D39:E39" si="3">SUM(D30:D38)</f>
        <v>15</v>
      </c>
      <c r="E39" s="1026">
        <f t="shared" si="3"/>
        <v>130</v>
      </c>
      <c r="F39" s="1026">
        <f t="shared" ref="F39" si="4">SUM(F30:F38)</f>
        <v>0</v>
      </c>
      <c r="G39" s="1026">
        <f t="shared" ref="G39" si="5">SUM(G30:G38)</f>
        <v>8</v>
      </c>
      <c r="H39" s="1026">
        <f t="shared" ref="H39" si="6">SUM(H30:H38)</f>
        <v>60.999999999999993</v>
      </c>
      <c r="I39" s="1026">
        <f t="shared" ref="I39" si="7">SUM(I30:I38)</f>
        <v>0</v>
      </c>
      <c r="J39" s="1026">
        <f t="shared" ref="J39" si="8">SUM(J30:J38)</f>
        <v>37</v>
      </c>
      <c r="K39" s="1026">
        <f t="shared" ref="K39" si="9">SUM(K30:K38)</f>
        <v>18</v>
      </c>
      <c r="L39" s="1026">
        <f t="shared" ref="L39" si="10">SUM(L30:L38)</f>
        <v>5</v>
      </c>
      <c r="M39" s="1026">
        <f t="shared" ref="M39" si="11">SUM(M30:M38)</f>
        <v>0</v>
      </c>
      <c r="N39" s="1026">
        <f t="shared" ref="N39" si="12">SUM(N30:N38)</f>
        <v>0</v>
      </c>
      <c r="O39" s="1026">
        <f t="shared" ref="O39" si="13">SUM(O30:O38)</f>
        <v>19</v>
      </c>
      <c r="P39" s="1026">
        <f t="shared" ref="P39" si="14">SUM(P30:P38)</f>
        <v>86</v>
      </c>
      <c r="Q39" s="1026">
        <f t="shared" ref="Q39" si="15">SUM(Q30:Q38)</f>
        <v>9</v>
      </c>
      <c r="R39" s="1026">
        <f t="shared" ref="R39" si="16">SUM(R30:R38)</f>
        <v>119</v>
      </c>
      <c r="S39" s="1026">
        <f t="shared" ref="S39" si="17">SUM(S30:S38)</f>
        <v>1</v>
      </c>
      <c r="T39" s="1026">
        <f t="shared" ref="T39" si="18">SUM(T30:T38)</f>
        <v>4</v>
      </c>
      <c r="U39" s="1026">
        <f t="shared" ref="U39" si="19">SUM(U30:U38)</f>
        <v>13</v>
      </c>
      <c r="V39" s="1026">
        <f t="shared" ref="V39" si="20">SUM(V30:V38)</f>
        <v>6</v>
      </c>
      <c r="W39" s="1026">
        <f t="shared" ref="W39" si="21">SUM(W30:W38)</f>
        <v>0</v>
      </c>
      <c r="X39" s="1026">
        <f t="shared" ref="X39" si="22">SUM(X30:X38)</f>
        <v>1</v>
      </c>
      <c r="Y39" s="1026">
        <f t="shared" ref="Y39" si="23">SUM(Y30:Y38)</f>
        <v>77</v>
      </c>
      <c r="Z39" s="1026">
        <f t="shared" ref="Z39" si="24">SUM(Z30:Z38)</f>
        <v>623</v>
      </c>
      <c r="AA39" s="888" t="s">
        <v>458</v>
      </c>
    </row>
    <row r="40" spans="1:28" ht="20.100000000000001" customHeight="1" thickBot="1" x14ac:dyDescent="0.25">
      <c r="A40" s="1057" t="s">
        <v>988</v>
      </c>
      <c r="B40" s="999"/>
      <c r="C40" s="1382">
        <f>C39+C29</f>
        <v>146</v>
      </c>
      <c r="D40" s="1382">
        <f t="shared" ref="D40:Z40" si="25">D39+D29</f>
        <v>255</v>
      </c>
      <c r="E40" s="1382">
        <f t="shared" si="25"/>
        <v>467</v>
      </c>
      <c r="F40" s="1382">
        <f t="shared" si="25"/>
        <v>23</v>
      </c>
      <c r="G40" s="1382">
        <f t="shared" si="25"/>
        <v>58</v>
      </c>
      <c r="H40" s="1382">
        <f t="shared" si="25"/>
        <v>576</v>
      </c>
      <c r="I40" s="1382">
        <f t="shared" si="25"/>
        <v>1</v>
      </c>
      <c r="J40" s="1382">
        <f t="shared" si="25"/>
        <v>94</v>
      </c>
      <c r="K40" s="1382">
        <f t="shared" si="25"/>
        <v>36</v>
      </c>
      <c r="L40" s="1382">
        <f t="shared" si="25"/>
        <v>52</v>
      </c>
      <c r="M40" s="1382">
        <f t="shared" si="25"/>
        <v>1</v>
      </c>
      <c r="N40" s="1382">
        <f t="shared" si="25"/>
        <v>9</v>
      </c>
      <c r="O40" s="1382">
        <f t="shared" si="25"/>
        <v>344</v>
      </c>
      <c r="P40" s="1382">
        <f t="shared" si="25"/>
        <v>146</v>
      </c>
      <c r="Q40" s="1382">
        <f t="shared" si="25"/>
        <v>9</v>
      </c>
      <c r="R40" s="1382">
        <f t="shared" si="25"/>
        <v>2589</v>
      </c>
      <c r="S40" s="1382">
        <f t="shared" si="25"/>
        <v>1</v>
      </c>
      <c r="T40" s="1382">
        <f t="shared" si="25"/>
        <v>9</v>
      </c>
      <c r="U40" s="1382">
        <f t="shared" si="25"/>
        <v>15</v>
      </c>
      <c r="V40" s="1382">
        <f t="shared" si="25"/>
        <v>37</v>
      </c>
      <c r="W40" s="1382">
        <f t="shared" si="25"/>
        <v>1294</v>
      </c>
      <c r="X40" s="1382">
        <f t="shared" si="25"/>
        <v>48</v>
      </c>
      <c r="Y40" s="1382">
        <f t="shared" si="25"/>
        <v>847</v>
      </c>
      <c r="Z40" s="1382">
        <f t="shared" si="25"/>
        <v>7057</v>
      </c>
      <c r="AA40" s="888" t="s">
        <v>458</v>
      </c>
    </row>
    <row r="41" spans="1:28" ht="20.100000000000001" customHeight="1" thickBot="1" x14ac:dyDescent="0.25">
      <c r="A41" s="1694" t="s">
        <v>743</v>
      </c>
      <c r="B41" s="1694"/>
      <c r="C41" s="773"/>
      <c r="D41" s="773"/>
      <c r="E41" s="773"/>
      <c r="F41" s="773"/>
      <c r="G41" s="773"/>
      <c r="H41" s="773"/>
      <c r="I41" s="773"/>
      <c r="J41" s="773"/>
      <c r="K41" s="773"/>
      <c r="L41" s="773"/>
      <c r="M41" s="773"/>
      <c r="N41" s="773"/>
      <c r="O41" s="773"/>
      <c r="P41" s="773"/>
      <c r="Q41" s="773"/>
      <c r="R41" s="773"/>
      <c r="S41" s="773"/>
      <c r="T41" s="773"/>
      <c r="U41" s="773"/>
      <c r="V41" s="773"/>
      <c r="W41" s="773"/>
      <c r="X41" s="773"/>
      <c r="Y41" s="1045"/>
      <c r="Z41" s="986"/>
      <c r="AA41" s="881" t="s">
        <v>954</v>
      </c>
    </row>
    <row r="42" spans="1:28" ht="20.100000000000001" customHeight="1" x14ac:dyDescent="0.2">
      <c r="A42" s="1954" t="s">
        <v>72</v>
      </c>
      <c r="B42" s="1954"/>
      <c r="C42" s="922">
        <v>0</v>
      </c>
      <c r="D42" s="922">
        <v>0</v>
      </c>
      <c r="E42" s="922">
        <v>42</v>
      </c>
      <c r="F42" s="922">
        <v>0</v>
      </c>
      <c r="G42" s="922">
        <v>0</v>
      </c>
      <c r="H42" s="922">
        <v>31</v>
      </c>
      <c r="I42" s="922">
        <v>0</v>
      </c>
      <c r="J42" s="922">
        <v>0</v>
      </c>
      <c r="K42" s="922">
        <v>0</v>
      </c>
      <c r="L42" s="922">
        <v>0</v>
      </c>
      <c r="M42" s="922">
        <v>0</v>
      </c>
      <c r="N42" s="922">
        <v>0</v>
      </c>
      <c r="O42" s="922">
        <v>28</v>
      </c>
      <c r="P42" s="922">
        <v>4</v>
      </c>
      <c r="Q42" s="922">
        <v>0</v>
      </c>
      <c r="R42" s="922">
        <v>462</v>
      </c>
      <c r="S42" s="922">
        <v>0</v>
      </c>
      <c r="T42" s="922">
        <v>0</v>
      </c>
      <c r="U42" s="922">
        <v>0</v>
      </c>
      <c r="V42" s="922">
        <v>0</v>
      </c>
      <c r="W42" s="922">
        <v>87</v>
      </c>
      <c r="X42" s="922">
        <v>0</v>
      </c>
      <c r="Y42" s="922">
        <v>217</v>
      </c>
      <c r="Z42" s="1113">
        <f t="shared" ref="Z42:Z52" si="26">SUM(C42:Y42)</f>
        <v>871</v>
      </c>
      <c r="AA42" s="875" t="s">
        <v>424</v>
      </c>
    </row>
    <row r="43" spans="1:28" ht="20.100000000000001" customHeight="1" x14ac:dyDescent="0.2">
      <c r="A43" s="1946" t="s">
        <v>696</v>
      </c>
      <c r="B43" s="1946"/>
      <c r="C43" s="922">
        <v>7</v>
      </c>
      <c r="D43" s="922">
        <v>2</v>
      </c>
      <c r="E43" s="922">
        <v>27</v>
      </c>
      <c r="F43" s="922">
        <v>0</v>
      </c>
      <c r="G43" s="922">
        <v>0</v>
      </c>
      <c r="H43" s="922">
        <v>2</v>
      </c>
      <c r="I43" s="922">
        <v>0</v>
      </c>
      <c r="J43" s="922">
        <v>0</v>
      </c>
      <c r="K43" s="922">
        <v>1</v>
      </c>
      <c r="L43" s="922">
        <v>0</v>
      </c>
      <c r="M43" s="922">
        <v>0</v>
      </c>
      <c r="N43" s="922">
        <v>0</v>
      </c>
      <c r="O43" s="922">
        <v>0</v>
      </c>
      <c r="P43" s="922">
        <v>2</v>
      </c>
      <c r="Q43" s="922">
        <v>0</v>
      </c>
      <c r="R43" s="922">
        <v>20</v>
      </c>
      <c r="S43" s="922">
        <v>0</v>
      </c>
      <c r="T43" s="922">
        <v>0</v>
      </c>
      <c r="U43" s="922">
        <v>0</v>
      </c>
      <c r="V43" s="922">
        <v>0</v>
      </c>
      <c r="W43" s="922">
        <v>0</v>
      </c>
      <c r="X43" s="922">
        <v>1</v>
      </c>
      <c r="Y43" s="922">
        <v>91</v>
      </c>
      <c r="Z43" s="1113">
        <f t="shared" si="26"/>
        <v>153</v>
      </c>
      <c r="AA43" s="875" t="s">
        <v>426</v>
      </c>
    </row>
    <row r="44" spans="1:28" ht="20.100000000000001" customHeight="1" x14ac:dyDescent="0.2">
      <c r="A44" s="1946" t="s">
        <v>955</v>
      </c>
      <c r="B44" s="1946"/>
      <c r="C44" s="907">
        <v>76</v>
      </c>
      <c r="D44" s="907">
        <v>33</v>
      </c>
      <c r="E44" s="907">
        <v>179</v>
      </c>
      <c r="F44" s="907">
        <v>42</v>
      </c>
      <c r="G44" s="907">
        <v>0</v>
      </c>
      <c r="H44" s="907">
        <v>94</v>
      </c>
      <c r="I44" s="907">
        <v>0</v>
      </c>
      <c r="J44" s="907">
        <v>72</v>
      </c>
      <c r="K44" s="907">
        <v>72</v>
      </c>
      <c r="L44" s="907">
        <v>75</v>
      </c>
      <c r="M44" s="907">
        <v>67</v>
      </c>
      <c r="N44" s="907">
        <v>10</v>
      </c>
      <c r="O44" s="907">
        <v>58</v>
      </c>
      <c r="P44" s="907">
        <v>33</v>
      </c>
      <c r="Q44" s="907">
        <v>0</v>
      </c>
      <c r="R44" s="907">
        <v>426</v>
      </c>
      <c r="S44" s="907">
        <v>1</v>
      </c>
      <c r="T44" s="907">
        <v>0</v>
      </c>
      <c r="U44" s="907">
        <v>76</v>
      </c>
      <c r="V44" s="907">
        <v>6</v>
      </c>
      <c r="W44" s="907">
        <v>58.000000000000007</v>
      </c>
      <c r="X44" s="907">
        <v>2</v>
      </c>
      <c r="Y44" s="907">
        <v>28</v>
      </c>
      <c r="Z44" s="1113">
        <f t="shared" si="26"/>
        <v>1408</v>
      </c>
      <c r="AA44" s="875" t="s">
        <v>428</v>
      </c>
    </row>
    <row r="45" spans="1:28" ht="20.100000000000001" customHeight="1" x14ac:dyDescent="0.2">
      <c r="A45" s="1946" t="s">
        <v>701</v>
      </c>
      <c r="B45" s="1946"/>
      <c r="C45" s="907">
        <v>17</v>
      </c>
      <c r="D45" s="907">
        <v>62</v>
      </c>
      <c r="E45" s="907">
        <v>46</v>
      </c>
      <c r="F45" s="907">
        <v>36</v>
      </c>
      <c r="G45" s="907">
        <v>2</v>
      </c>
      <c r="H45" s="907">
        <v>10</v>
      </c>
      <c r="I45" s="907">
        <v>0</v>
      </c>
      <c r="J45" s="907">
        <v>6</v>
      </c>
      <c r="K45" s="907">
        <v>0</v>
      </c>
      <c r="L45" s="907">
        <v>36</v>
      </c>
      <c r="M45" s="907">
        <v>0</v>
      </c>
      <c r="N45" s="907">
        <v>0</v>
      </c>
      <c r="O45" s="907">
        <v>4</v>
      </c>
      <c r="P45" s="907">
        <v>1</v>
      </c>
      <c r="Q45" s="907">
        <v>0</v>
      </c>
      <c r="R45" s="907">
        <v>0</v>
      </c>
      <c r="S45" s="907">
        <v>0</v>
      </c>
      <c r="T45" s="907">
        <v>0</v>
      </c>
      <c r="U45" s="907">
        <v>0</v>
      </c>
      <c r="V45" s="907">
        <v>0</v>
      </c>
      <c r="W45" s="907">
        <v>25</v>
      </c>
      <c r="X45" s="907">
        <v>12</v>
      </c>
      <c r="Y45" s="907">
        <v>12</v>
      </c>
      <c r="Z45" s="1113">
        <f t="shared" si="26"/>
        <v>269</v>
      </c>
      <c r="AA45" s="875" t="s">
        <v>429</v>
      </c>
    </row>
    <row r="46" spans="1:28" ht="20.100000000000001" customHeight="1" x14ac:dyDescent="0.2">
      <c r="A46" s="1946" t="s">
        <v>304</v>
      </c>
      <c r="B46" s="1946"/>
      <c r="C46" s="907">
        <v>41</v>
      </c>
      <c r="D46" s="907">
        <v>48</v>
      </c>
      <c r="E46" s="907">
        <v>140</v>
      </c>
      <c r="F46" s="907">
        <v>0</v>
      </c>
      <c r="G46" s="907">
        <v>33</v>
      </c>
      <c r="H46" s="907">
        <v>199</v>
      </c>
      <c r="I46" s="907">
        <v>0</v>
      </c>
      <c r="J46" s="907">
        <v>30</v>
      </c>
      <c r="K46" s="907">
        <v>19</v>
      </c>
      <c r="L46" s="907">
        <v>7</v>
      </c>
      <c r="M46" s="907">
        <v>82</v>
      </c>
      <c r="N46" s="907">
        <v>0</v>
      </c>
      <c r="O46" s="907">
        <v>29</v>
      </c>
      <c r="P46" s="907">
        <v>32</v>
      </c>
      <c r="Q46" s="907">
        <v>0</v>
      </c>
      <c r="R46" s="907">
        <v>254</v>
      </c>
      <c r="S46" s="907">
        <v>1</v>
      </c>
      <c r="T46" s="907">
        <v>0</v>
      </c>
      <c r="U46" s="907">
        <v>0</v>
      </c>
      <c r="V46" s="907">
        <v>0</v>
      </c>
      <c r="W46" s="907">
        <v>8</v>
      </c>
      <c r="X46" s="907">
        <v>22</v>
      </c>
      <c r="Y46" s="907">
        <v>314</v>
      </c>
      <c r="Z46" s="1113">
        <f t="shared" si="26"/>
        <v>1259</v>
      </c>
      <c r="AA46" s="875" t="s">
        <v>461</v>
      </c>
    </row>
    <row r="47" spans="1:28" ht="20.100000000000001" customHeight="1" x14ac:dyDescent="0.2">
      <c r="A47" s="1946" t="s">
        <v>27</v>
      </c>
      <c r="B47" s="1946"/>
      <c r="C47" s="907">
        <v>8</v>
      </c>
      <c r="D47" s="907">
        <v>37</v>
      </c>
      <c r="E47" s="907">
        <v>97.000000000000028</v>
      </c>
      <c r="F47" s="907">
        <v>0</v>
      </c>
      <c r="G47" s="907">
        <v>7</v>
      </c>
      <c r="H47" s="907">
        <v>81</v>
      </c>
      <c r="I47" s="907">
        <v>0</v>
      </c>
      <c r="J47" s="907">
        <v>1</v>
      </c>
      <c r="K47" s="907">
        <v>2</v>
      </c>
      <c r="L47" s="907">
        <v>0</v>
      </c>
      <c r="M47" s="907">
        <v>0</v>
      </c>
      <c r="N47" s="907">
        <v>0</v>
      </c>
      <c r="O47" s="907">
        <v>34</v>
      </c>
      <c r="P47" s="907">
        <v>109</v>
      </c>
      <c r="Q47" s="907">
        <v>11</v>
      </c>
      <c r="R47" s="907">
        <v>75</v>
      </c>
      <c r="S47" s="907">
        <v>0</v>
      </c>
      <c r="T47" s="907">
        <v>0</v>
      </c>
      <c r="U47" s="907">
        <v>0</v>
      </c>
      <c r="V47" s="907">
        <v>0</v>
      </c>
      <c r="W47" s="907">
        <v>10</v>
      </c>
      <c r="X47" s="907">
        <v>23</v>
      </c>
      <c r="Y47" s="907">
        <v>357.00000000000006</v>
      </c>
      <c r="Z47" s="1113">
        <f t="shared" si="26"/>
        <v>852</v>
      </c>
      <c r="AA47" s="875" t="s">
        <v>431</v>
      </c>
    </row>
    <row r="48" spans="1:28" ht="20.100000000000001" customHeight="1" x14ac:dyDescent="0.2">
      <c r="A48" s="1946" t="s">
        <v>983</v>
      </c>
      <c r="B48" s="1946"/>
      <c r="C48" s="907">
        <v>14</v>
      </c>
      <c r="D48" s="907">
        <v>5</v>
      </c>
      <c r="E48" s="907">
        <v>12</v>
      </c>
      <c r="F48" s="907">
        <v>2</v>
      </c>
      <c r="G48" s="907">
        <v>29</v>
      </c>
      <c r="H48" s="907">
        <v>67</v>
      </c>
      <c r="I48" s="907">
        <v>0</v>
      </c>
      <c r="J48" s="907">
        <v>1</v>
      </c>
      <c r="K48" s="907">
        <v>2</v>
      </c>
      <c r="L48" s="907">
        <v>0</v>
      </c>
      <c r="M48" s="907">
        <v>0</v>
      </c>
      <c r="N48" s="907">
        <v>0</v>
      </c>
      <c r="O48" s="907">
        <v>22</v>
      </c>
      <c r="P48" s="907">
        <v>3</v>
      </c>
      <c r="Q48" s="907">
        <v>6</v>
      </c>
      <c r="R48" s="907">
        <v>202.00000000000003</v>
      </c>
      <c r="S48" s="907">
        <v>6</v>
      </c>
      <c r="T48" s="907">
        <v>0</v>
      </c>
      <c r="U48" s="907">
        <v>0</v>
      </c>
      <c r="V48" s="907">
        <v>0</v>
      </c>
      <c r="W48" s="907">
        <v>57</v>
      </c>
      <c r="X48" s="907">
        <v>1</v>
      </c>
      <c r="Y48" s="907">
        <v>96.999999999999986</v>
      </c>
      <c r="Z48" s="1113">
        <f t="shared" si="26"/>
        <v>526</v>
      </c>
      <c r="AA48" s="875" t="s">
        <v>433</v>
      </c>
    </row>
    <row r="49" spans="1:28" ht="20.100000000000001" customHeight="1" thickBot="1" x14ac:dyDescent="0.25">
      <c r="A49" s="1956" t="s">
        <v>44</v>
      </c>
      <c r="B49" s="1956"/>
      <c r="C49" s="1025">
        <v>2</v>
      </c>
      <c r="D49" s="1025">
        <v>0</v>
      </c>
      <c r="E49" s="1025">
        <v>14</v>
      </c>
      <c r="F49" s="1025">
        <v>0</v>
      </c>
      <c r="G49" s="1025">
        <v>0</v>
      </c>
      <c r="H49" s="1025">
        <v>74</v>
      </c>
      <c r="I49" s="1025">
        <v>0</v>
      </c>
      <c r="J49" s="1025">
        <v>0</v>
      </c>
      <c r="K49" s="1025">
        <v>0</v>
      </c>
      <c r="L49" s="1025">
        <v>0</v>
      </c>
      <c r="M49" s="1025">
        <v>0</v>
      </c>
      <c r="N49" s="1025">
        <v>0</v>
      </c>
      <c r="O49" s="1025">
        <v>0</v>
      </c>
      <c r="P49" s="1025">
        <v>0</v>
      </c>
      <c r="Q49" s="1025">
        <v>0</v>
      </c>
      <c r="R49" s="1025">
        <v>0</v>
      </c>
      <c r="S49" s="1025">
        <v>0</v>
      </c>
      <c r="T49" s="1025">
        <v>0</v>
      </c>
      <c r="U49" s="1025">
        <v>0</v>
      </c>
      <c r="V49" s="1025">
        <v>0</v>
      </c>
      <c r="W49" s="1025">
        <v>0</v>
      </c>
      <c r="X49" s="1025">
        <v>0</v>
      </c>
      <c r="Y49" s="1025">
        <v>41</v>
      </c>
      <c r="Z49" s="1113">
        <f t="shared" si="26"/>
        <v>131</v>
      </c>
      <c r="AA49" s="875" t="s">
        <v>435</v>
      </c>
    </row>
    <row r="50" spans="1:28" ht="20.100000000000001" customHeight="1" thickBot="1" x14ac:dyDescent="0.25">
      <c r="A50" s="1694" t="s">
        <v>744</v>
      </c>
      <c r="B50" s="1694"/>
      <c r="C50" s="1045"/>
      <c r="D50" s="1045"/>
      <c r="E50" s="1045"/>
      <c r="F50" s="1045"/>
      <c r="G50" s="1045"/>
      <c r="H50" s="1045"/>
      <c r="I50" s="1045"/>
      <c r="J50" s="1045"/>
      <c r="K50" s="1045"/>
      <c r="L50" s="1045"/>
      <c r="M50" s="1045"/>
      <c r="N50" s="1045"/>
      <c r="O50" s="1045"/>
      <c r="P50" s="1045"/>
      <c r="Q50" s="1045"/>
      <c r="R50" s="1045"/>
      <c r="S50" s="1045"/>
      <c r="T50" s="1045"/>
      <c r="U50" s="1045"/>
      <c r="V50" s="1045"/>
      <c r="W50" s="1045"/>
      <c r="X50" s="1045"/>
      <c r="Y50" s="1045"/>
      <c r="Z50" s="986"/>
      <c r="AA50" s="881" t="s">
        <v>954</v>
      </c>
    </row>
    <row r="51" spans="1:28" ht="20.100000000000001" customHeight="1" x14ac:dyDescent="0.2">
      <c r="A51" s="1944" t="s">
        <v>696</v>
      </c>
      <c r="B51" s="1945"/>
      <c r="C51" s="922">
        <v>0</v>
      </c>
      <c r="D51" s="922">
        <v>0</v>
      </c>
      <c r="E51" s="922">
        <v>0</v>
      </c>
      <c r="F51" s="922">
        <v>0</v>
      </c>
      <c r="G51" s="922">
        <v>0</v>
      </c>
      <c r="H51" s="922">
        <v>0</v>
      </c>
      <c r="I51" s="922">
        <v>0</v>
      </c>
      <c r="J51" s="922">
        <v>0</v>
      </c>
      <c r="K51" s="922">
        <v>0</v>
      </c>
      <c r="L51" s="922">
        <v>0</v>
      </c>
      <c r="M51" s="922">
        <v>0</v>
      </c>
      <c r="N51" s="922">
        <v>0</v>
      </c>
      <c r="O51" s="922">
        <v>0</v>
      </c>
      <c r="P51" s="922">
        <v>0</v>
      </c>
      <c r="Q51" s="922">
        <v>0</v>
      </c>
      <c r="R51" s="922">
        <v>5</v>
      </c>
      <c r="S51" s="922">
        <v>0</v>
      </c>
      <c r="T51" s="922">
        <v>0</v>
      </c>
      <c r="U51" s="922">
        <v>0</v>
      </c>
      <c r="V51" s="922">
        <v>0</v>
      </c>
      <c r="W51" s="922">
        <v>1</v>
      </c>
      <c r="X51" s="922">
        <v>0</v>
      </c>
      <c r="Y51" s="922">
        <v>0</v>
      </c>
      <c r="Z51" s="1113">
        <f t="shared" si="26"/>
        <v>6</v>
      </c>
      <c r="AA51" s="889" t="s">
        <v>426</v>
      </c>
      <c r="AB51" s="889"/>
    </row>
    <row r="52" spans="1:28" ht="20.100000000000001" customHeight="1" thickBot="1" x14ac:dyDescent="0.25">
      <c r="A52" s="1944" t="s">
        <v>27</v>
      </c>
      <c r="B52" s="1945" t="s">
        <v>957</v>
      </c>
      <c r="C52" s="895">
        <v>0</v>
      </c>
      <c r="D52" s="895">
        <v>1</v>
      </c>
      <c r="E52" s="1025">
        <v>0</v>
      </c>
      <c r="F52" s="907">
        <v>0</v>
      </c>
      <c r="G52" s="907">
        <v>0</v>
      </c>
      <c r="H52" s="907">
        <v>0</v>
      </c>
      <c r="I52" s="907">
        <v>0</v>
      </c>
      <c r="J52" s="907">
        <v>0</v>
      </c>
      <c r="K52" s="907">
        <v>0</v>
      </c>
      <c r="L52" s="907">
        <v>0</v>
      </c>
      <c r="M52" s="907">
        <v>0</v>
      </c>
      <c r="N52" s="907">
        <v>0</v>
      </c>
      <c r="O52" s="907">
        <v>0</v>
      </c>
      <c r="P52" s="1025">
        <v>1</v>
      </c>
      <c r="Q52" s="1025">
        <v>0</v>
      </c>
      <c r="R52" s="1025">
        <v>2</v>
      </c>
      <c r="S52" s="907">
        <v>0</v>
      </c>
      <c r="T52" s="907">
        <v>0</v>
      </c>
      <c r="U52" s="907">
        <v>0</v>
      </c>
      <c r="V52" s="907">
        <v>0</v>
      </c>
      <c r="W52" s="1025">
        <v>0</v>
      </c>
      <c r="X52" s="1025">
        <v>0</v>
      </c>
      <c r="Y52" s="1025">
        <v>2</v>
      </c>
      <c r="Z52" s="987">
        <f t="shared" si="26"/>
        <v>6</v>
      </c>
      <c r="AA52" s="890" t="s">
        <v>433</v>
      </c>
      <c r="AB52" s="890"/>
    </row>
    <row r="53" spans="1:28" ht="20.100000000000001" customHeight="1" thickBot="1" x14ac:dyDescent="0.25">
      <c r="A53" s="1953" t="s">
        <v>362</v>
      </c>
      <c r="B53" s="1953"/>
      <c r="C53" s="1026">
        <f>SUM(C42:C52)</f>
        <v>165</v>
      </c>
      <c r="D53" s="1026">
        <f t="shared" ref="D53:X53" si="27">SUM(D42:D52)</f>
        <v>188</v>
      </c>
      <c r="E53" s="1026">
        <f t="shared" si="27"/>
        <v>557</v>
      </c>
      <c r="F53" s="1026">
        <f t="shared" si="27"/>
        <v>80</v>
      </c>
      <c r="G53" s="1026">
        <f t="shared" si="27"/>
        <v>71</v>
      </c>
      <c r="H53" s="1026">
        <f t="shared" si="27"/>
        <v>558</v>
      </c>
      <c r="I53" s="1026">
        <f t="shared" si="27"/>
        <v>0</v>
      </c>
      <c r="J53" s="1026">
        <f t="shared" si="27"/>
        <v>110</v>
      </c>
      <c r="K53" s="1026">
        <f t="shared" si="27"/>
        <v>96</v>
      </c>
      <c r="L53" s="1026">
        <f t="shared" si="27"/>
        <v>118</v>
      </c>
      <c r="M53" s="1026">
        <f t="shared" si="27"/>
        <v>149</v>
      </c>
      <c r="N53" s="1026">
        <f t="shared" si="27"/>
        <v>10</v>
      </c>
      <c r="O53" s="1026">
        <f t="shared" si="27"/>
        <v>175</v>
      </c>
      <c r="P53" s="1026">
        <f t="shared" si="27"/>
        <v>185</v>
      </c>
      <c r="Q53" s="1026">
        <f t="shared" si="27"/>
        <v>17</v>
      </c>
      <c r="R53" s="1026">
        <f t="shared" si="27"/>
        <v>1446</v>
      </c>
      <c r="S53" s="1026">
        <f t="shared" si="27"/>
        <v>8</v>
      </c>
      <c r="T53" s="1026">
        <f t="shared" si="27"/>
        <v>0</v>
      </c>
      <c r="U53" s="1026">
        <f t="shared" si="27"/>
        <v>76</v>
      </c>
      <c r="V53" s="1026">
        <f t="shared" si="27"/>
        <v>6</v>
      </c>
      <c r="W53" s="1026">
        <f t="shared" si="27"/>
        <v>246</v>
      </c>
      <c r="X53" s="1026">
        <f t="shared" si="27"/>
        <v>61</v>
      </c>
      <c r="Y53" s="1026">
        <f>SUM(Y42:Y52)</f>
        <v>1159</v>
      </c>
      <c r="Z53" s="1026">
        <f>SUM(Z42:Z52)</f>
        <v>5481</v>
      </c>
      <c r="AA53" s="891" t="s">
        <v>958</v>
      </c>
    </row>
    <row r="54" spans="1:28" ht="20.100000000000001" customHeight="1" thickBot="1" x14ac:dyDescent="0.25">
      <c r="A54" s="1701" t="s">
        <v>616</v>
      </c>
      <c r="B54" s="1701"/>
      <c r="C54" s="1026">
        <f>C53+C39+C29</f>
        <v>311</v>
      </c>
      <c r="D54" s="1026">
        <f t="shared" ref="D54:Z54" si="28">D53+D39+D29</f>
        <v>443</v>
      </c>
      <c r="E54" s="1026">
        <f t="shared" si="28"/>
        <v>1024</v>
      </c>
      <c r="F54" s="1026">
        <f t="shared" si="28"/>
        <v>103</v>
      </c>
      <c r="G54" s="1026">
        <f t="shared" si="28"/>
        <v>129</v>
      </c>
      <c r="H54" s="1026">
        <f t="shared" si="28"/>
        <v>1134</v>
      </c>
      <c r="I54" s="1026">
        <f t="shared" si="28"/>
        <v>1</v>
      </c>
      <c r="J54" s="1026">
        <f t="shared" si="28"/>
        <v>204</v>
      </c>
      <c r="K54" s="1026">
        <f t="shared" si="28"/>
        <v>132</v>
      </c>
      <c r="L54" s="1026">
        <f t="shared" si="28"/>
        <v>170</v>
      </c>
      <c r="M54" s="1026">
        <f t="shared" si="28"/>
        <v>150</v>
      </c>
      <c r="N54" s="1026">
        <f t="shared" si="28"/>
        <v>19</v>
      </c>
      <c r="O54" s="1026">
        <f t="shared" si="28"/>
        <v>519</v>
      </c>
      <c r="P54" s="1026">
        <f t="shared" si="28"/>
        <v>331</v>
      </c>
      <c r="Q54" s="1026">
        <f t="shared" si="28"/>
        <v>26</v>
      </c>
      <c r="R54" s="1026">
        <f t="shared" si="28"/>
        <v>4035</v>
      </c>
      <c r="S54" s="1026">
        <f t="shared" si="28"/>
        <v>9</v>
      </c>
      <c r="T54" s="1026">
        <f t="shared" si="28"/>
        <v>9</v>
      </c>
      <c r="U54" s="1026">
        <f t="shared" si="28"/>
        <v>91</v>
      </c>
      <c r="V54" s="1026">
        <f t="shared" si="28"/>
        <v>43</v>
      </c>
      <c r="W54" s="1026">
        <f t="shared" si="28"/>
        <v>1540</v>
      </c>
      <c r="X54" s="1026">
        <f t="shared" si="28"/>
        <v>109</v>
      </c>
      <c r="Y54" s="1026">
        <f t="shared" si="28"/>
        <v>2006</v>
      </c>
      <c r="Z54" s="1026">
        <f t="shared" si="28"/>
        <v>12538</v>
      </c>
      <c r="AA54" s="891" t="s">
        <v>959</v>
      </c>
    </row>
    <row r="56" spans="1:28" ht="34.15" customHeight="1" x14ac:dyDescent="0.2">
      <c r="A56" s="902"/>
    </row>
    <row r="57" spans="1:28" ht="34.15" customHeight="1" x14ac:dyDescent="0.2">
      <c r="A57" s="902"/>
    </row>
    <row r="58" spans="1:28" ht="34.15" customHeight="1" x14ac:dyDescent="0.2">
      <c r="A58" s="902"/>
    </row>
    <row r="59" spans="1:28" ht="34.15" customHeight="1" x14ac:dyDescent="0.2">
      <c r="A59" s="902"/>
    </row>
    <row r="60" spans="1:28" ht="34.15" customHeight="1" x14ac:dyDescent="0.2">
      <c r="A60" s="902"/>
    </row>
    <row r="61" spans="1:28" ht="34.15" customHeight="1" x14ac:dyDescent="0.2">
      <c r="A61" s="902"/>
    </row>
    <row r="62" spans="1:28" ht="34.15" customHeight="1" x14ac:dyDescent="0.2">
      <c r="A62" s="902"/>
    </row>
    <row r="63" spans="1:28" ht="34.15" customHeight="1" x14ac:dyDescent="0.2">
      <c r="A63" s="902"/>
    </row>
    <row r="64" spans="1:28" ht="34.15" customHeight="1" x14ac:dyDescent="0.2">
      <c r="A64" s="902"/>
    </row>
    <row r="65" spans="1:1" ht="34.15" customHeight="1" x14ac:dyDescent="0.2">
      <c r="A65" s="902"/>
    </row>
    <row r="66" spans="1:1" ht="34.15" customHeight="1" x14ac:dyDescent="0.2">
      <c r="A66" s="902"/>
    </row>
    <row r="67" spans="1:1" ht="34.15" customHeight="1" x14ac:dyDescent="0.2">
      <c r="A67" s="902"/>
    </row>
    <row r="68" spans="1:1" ht="34.15" customHeight="1" x14ac:dyDescent="0.2">
      <c r="A68" s="902"/>
    </row>
    <row r="69" spans="1:1" ht="34.15" customHeight="1" x14ac:dyDescent="0.2">
      <c r="A69" s="902"/>
    </row>
    <row r="70" spans="1:1" ht="34.15" customHeight="1" x14ac:dyDescent="0.2">
      <c r="A70" s="902"/>
    </row>
    <row r="71" spans="1:1" ht="34.15" customHeight="1" x14ac:dyDescent="0.2">
      <c r="A71" s="902"/>
    </row>
    <row r="72" spans="1:1" ht="34.15" customHeight="1" x14ac:dyDescent="0.2">
      <c r="A72" s="902"/>
    </row>
    <row r="73" spans="1:1" ht="34.15" customHeight="1" x14ac:dyDescent="0.2">
      <c r="A73" s="902"/>
    </row>
    <row r="74" spans="1:1" ht="34.15" customHeight="1" x14ac:dyDescent="0.2">
      <c r="A74" s="902"/>
    </row>
    <row r="75" spans="1:1" ht="34.15" customHeight="1" x14ac:dyDescent="0.2">
      <c r="A75" s="902"/>
    </row>
    <row r="76" spans="1:1" ht="34.15" customHeight="1" x14ac:dyDescent="0.2">
      <c r="A76" s="902"/>
    </row>
    <row r="77" spans="1:1" ht="34.15" customHeight="1" x14ac:dyDescent="0.2">
      <c r="A77" s="902"/>
    </row>
    <row r="78" spans="1:1" ht="34.15" customHeight="1" x14ac:dyDescent="0.2">
      <c r="A78" s="902"/>
    </row>
    <row r="79" spans="1:1" ht="34.15" customHeight="1" x14ac:dyDescent="0.2">
      <c r="A79" s="902"/>
    </row>
    <row r="80" spans="1:1" ht="34.15" customHeight="1" x14ac:dyDescent="0.2">
      <c r="A80" s="902"/>
    </row>
    <row r="81" spans="1:1" ht="34.15" customHeight="1" x14ac:dyDescent="0.2">
      <c r="A81" s="902"/>
    </row>
    <row r="82" spans="1:1" ht="34.15" customHeight="1" x14ac:dyDescent="0.2">
      <c r="A82" s="902"/>
    </row>
    <row r="83" spans="1:1" ht="34.15" customHeight="1" x14ac:dyDescent="0.2">
      <c r="A83" s="902"/>
    </row>
    <row r="84" spans="1:1" ht="34.15" customHeight="1" x14ac:dyDescent="0.2">
      <c r="A84" s="902"/>
    </row>
    <row r="85" spans="1:1" ht="34.15" customHeight="1" x14ac:dyDescent="0.2">
      <c r="A85" s="902"/>
    </row>
    <row r="86" spans="1:1" ht="34.15" customHeight="1" x14ac:dyDescent="0.2">
      <c r="A86" s="902"/>
    </row>
    <row r="87" spans="1:1" ht="34.15" customHeight="1" x14ac:dyDescent="0.2">
      <c r="A87" s="902"/>
    </row>
    <row r="88" spans="1:1" ht="34.15" customHeight="1" x14ac:dyDescent="0.2">
      <c r="A88" s="902"/>
    </row>
    <row r="89" spans="1:1" ht="34.15" customHeight="1" x14ac:dyDescent="0.2">
      <c r="A89" s="902"/>
    </row>
  </sheetData>
  <mergeCells count="53">
    <mergeCell ref="A12:B12"/>
    <mergeCell ref="A8:D8"/>
    <mergeCell ref="A2:AA2"/>
    <mergeCell ref="A3:AA3"/>
    <mergeCell ref="A4:B7"/>
    <mergeCell ref="AA4:AA7"/>
    <mergeCell ref="C5:C6"/>
    <mergeCell ref="D5:D6"/>
    <mergeCell ref="E5:E6"/>
    <mergeCell ref="F5:F6"/>
    <mergeCell ref="G5:G6"/>
    <mergeCell ref="T5:T6"/>
    <mergeCell ref="U5:U6"/>
    <mergeCell ref="V5:V6"/>
    <mergeCell ref="P5:P6"/>
    <mergeCell ref="Q5:Q6"/>
    <mergeCell ref="Z5:Z6"/>
    <mergeCell ref="X5:X6"/>
    <mergeCell ref="Y5:Y6"/>
    <mergeCell ref="M5:M6"/>
    <mergeCell ref="H5:H6"/>
    <mergeCell ref="I5:I6"/>
    <mergeCell ref="J5:J6"/>
    <mergeCell ref="K5:K6"/>
    <mergeCell ref="L5:L6"/>
    <mergeCell ref="W5:W6"/>
    <mergeCell ref="N5:N6"/>
    <mergeCell ref="O5:O6"/>
    <mergeCell ref="R5:R6"/>
    <mergeCell ref="S5:S6"/>
    <mergeCell ref="A52:B52"/>
    <mergeCell ref="A53:B53"/>
    <mergeCell ref="A54:B54"/>
    <mergeCell ref="A47:B47"/>
    <mergeCell ref="A48:B48"/>
    <mergeCell ref="A49:B49"/>
    <mergeCell ref="A50:B50"/>
    <mergeCell ref="AB20:AC20"/>
    <mergeCell ref="C4:Y4"/>
    <mergeCell ref="A51:B51"/>
    <mergeCell ref="A45:B45"/>
    <mergeCell ref="A31:B31"/>
    <mergeCell ref="A32:B32"/>
    <mergeCell ref="A33:B33"/>
    <mergeCell ref="A36:B36"/>
    <mergeCell ref="A37:B37"/>
    <mergeCell ref="A39:B39"/>
    <mergeCell ref="A41:B41"/>
    <mergeCell ref="A42:B42"/>
    <mergeCell ref="A43:B43"/>
    <mergeCell ref="A44:B44"/>
    <mergeCell ref="A46:B46"/>
    <mergeCell ref="A38:B38"/>
  </mergeCells>
  <printOptions horizontalCentered="1"/>
  <pageMargins left="0.16" right="0.31" top="0.2" bottom="0.23" header="0.2" footer="0.2"/>
  <pageSetup paperSize="9" scale="46" orientation="landscape" r:id="rId1"/>
  <headerFooter>
    <oddFooter>&amp;C&amp;12 25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55"/>
  <sheetViews>
    <sheetView rightToLeft="1" view="pageBreakPreview" zoomScale="60" zoomScaleNormal="60" workbookViewId="0">
      <selection activeCell="J8" sqref="J8"/>
    </sheetView>
  </sheetViews>
  <sheetFormatPr defaultRowHeight="30.6" customHeight="1" x14ac:dyDescent="0.2"/>
  <cols>
    <col min="1" max="1" width="22.875" customWidth="1"/>
    <col min="2" max="2" width="8.75" customWidth="1"/>
    <col min="3" max="3" width="9.125" customWidth="1"/>
    <col min="4" max="4" width="9.875" customWidth="1"/>
    <col min="5" max="5" width="8.25" customWidth="1"/>
    <col min="6" max="6" width="8.625" customWidth="1"/>
    <col min="7" max="7" width="9.25" customWidth="1"/>
    <col min="8" max="8" width="8.125" customWidth="1"/>
    <col min="9" max="9" width="8" customWidth="1"/>
    <col min="10" max="10" width="7" customWidth="1"/>
    <col min="11" max="11" width="10.625" customWidth="1"/>
    <col min="12" max="12" width="6.875" customWidth="1"/>
    <col min="13" max="13" width="11.75" customWidth="1"/>
    <col min="14" max="14" width="8.375" customWidth="1"/>
    <col min="15" max="15" width="8.875" customWidth="1"/>
    <col min="16" max="16" width="9.75" customWidth="1"/>
    <col min="17" max="17" width="7.875" customWidth="1"/>
    <col min="18" max="18" width="11" customWidth="1"/>
    <col min="19" max="19" width="11.375" customWidth="1"/>
    <col min="20" max="20" width="10.25" customWidth="1"/>
    <col min="21" max="21" width="11.125" customWidth="1"/>
    <col min="22" max="22" width="9.25" customWidth="1"/>
    <col min="23" max="23" width="9.375" customWidth="1"/>
    <col min="24" max="24" width="9" customWidth="1"/>
    <col min="25" max="25" width="8.625" customWidth="1"/>
    <col min="26" max="26" width="9" customWidth="1"/>
    <col min="27" max="27" width="12.625" bestFit="1" customWidth="1"/>
    <col min="28" max="28" width="41.75" bestFit="1" customWidth="1"/>
    <col min="29" max="29" width="0.125" customWidth="1"/>
    <col min="30" max="30" width="0.625" hidden="1" customWidth="1"/>
    <col min="31" max="32" width="9.125" hidden="1" customWidth="1"/>
  </cols>
  <sheetData>
    <row r="1" spans="1:31" ht="30.75" customHeight="1" x14ac:dyDescent="0.2">
      <c r="A1" s="896" t="s">
        <v>960</v>
      </c>
      <c r="B1" s="896"/>
      <c r="C1" s="896"/>
      <c r="D1" s="896"/>
      <c r="E1" s="896"/>
      <c r="F1" s="104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  <c r="V1" s="896"/>
      <c r="W1" s="896"/>
      <c r="X1" s="896"/>
      <c r="Y1" s="903"/>
      <c r="Z1" s="896"/>
      <c r="AA1" s="896"/>
      <c r="AB1" s="1468" t="s">
        <v>961</v>
      </c>
      <c r="AC1" s="1468"/>
    </row>
    <row r="2" spans="1:31" ht="31.5" customHeight="1" x14ac:dyDescent="0.2">
      <c r="A2" s="1570" t="s">
        <v>918</v>
      </c>
      <c r="B2" s="1570"/>
      <c r="C2" s="1570"/>
      <c r="D2" s="1570"/>
      <c r="E2" s="1570"/>
      <c r="F2" s="1570"/>
      <c r="G2" s="1570"/>
      <c r="H2" s="1570"/>
      <c r="I2" s="1570"/>
      <c r="J2" s="1570"/>
      <c r="K2" s="1570"/>
      <c r="L2" s="1570"/>
      <c r="M2" s="1570"/>
      <c r="N2" s="1570"/>
      <c r="O2" s="1570"/>
      <c r="P2" s="1570"/>
      <c r="Q2" s="1570"/>
      <c r="R2" s="1570"/>
      <c r="S2" s="1570"/>
      <c r="T2" s="1570"/>
      <c r="U2" s="1570"/>
      <c r="V2" s="1570"/>
      <c r="W2" s="1570"/>
      <c r="X2" s="1570"/>
      <c r="Y2" s="1570"/>
      <c r="Z2" s="1570"/>
      <c r="AA2" s="1570"/>
      <c r="AB2" s="1570"/>
      <c r="AC2" s="1570"/>
    </row>
    <row r="3" spans="1:31" ht="36" customHeight="1" thickBot="1" x14ac:dyDescent="0.25">
      <c r="A3" s="1498" t="s">
        <v>919</v>
      </c>
      <c r="B3" s="1498"/>
      <c r="C3" s="1498"/>
      <c r="D3" s="1498"/>
      <c r="E3" s="1498"/>
      <c r="F3" s="1498"/>
      <c r="G3" s="1498"/>
      <c r="H3" s="1498"/>
      <c r="I3" s="1498"/>
      <c r="J3" s="1498"/>
      <c r="K3" s="1498"/>
      <c r="L3" s="1498"/>
      <c r="M3" s="1498"/>
      <c r="N3" s="1498"/>
      <c r="O3" s="1498"/>
      <c r="P3" s="1498"/>
      <c r="Q3" s="1498"/>
      <c r="R3" s="1498"/>
      <c r="S3" s="1498"/>
      <c r="T3" s="1498"/>
      <c r="U3" s="1498"/>
      <c r="V3" s="1498"/>
      <c r="W3" s="1498"/>
      <c r="X3" s="1498"/>
      <c r="Y3" s="1498"/>
      <c r="Z3" s="1498"/>
      <c r="AA3" s="1498"/>
      <c r="AB3" s="1498"/>
      <c r="AC3" s="1498"/>
    </row>
    <row r="4" spans="1:31" ht="25.5" customHeight="1" thickBot="1" x14ac:dyDescent="0.25">
      <c r="A4" s="1499" t="s">
        <v>293</v>
      </c>
      <c r="B4" s="1969"/>
      <c r="C4" s="1942" t="s">
        <v>920</v>
      </c>
      <c r="D4" s="1943"/>
      <c r="E4" s="1943"/>
      <c r="F4" s="1943"/>
      <c r="G4" s="1943"/>
      <c r="H4" s="1943"/>
      <c r="I4" s="1943"/>
      <c r="J4" s="1943"/>
      <c r="K4" s="1943"/>
      <c r="L4" s="1943"/>
      <c r="M4" s="1943"/>
      <c r="N4" s="1943"/>
      <c r="O4" s="1943"/>
      <c r="P4" s="1943"/>
      <c r="Q4" s="1943"/>
      <c r="R4" s="1943"/>
      <c r="S4" s="1943"/>
      <c r="T4" s="1943"/>
      <c r="U4" s="1943"/>
      <c r="V4" s="1943"/>
      <c r="W4" s="1943"/>
      <c r="X4" s="1943"/>
      <c r="Y4" s="1943"/>
      <c r="Z4" s="1383"/>
      <c r="AA4" s="1372"/>
      <c r="AB4" s="1970" t="s">
        <v>405</v>
      </c>
      <c r="AC4" s="1971"/>
    </row>
    <row r="5" spans="1:31" ht="30" customHeight="1" x14ac:dyDescent="0.2">
      <c r="A5" s="1547"/>
      <c r="B5" s="1558"/>
      <c r="C5" s="1958" t="s">
        <v>184</v>
      </c>
      <c r="D5" s="1958" t="s">
        <v>186</v>
      </c>
      <c r="E5" s="1958" t="s">
        <v>266</v>
      </c>
      <c r="F5" s="1958" t="s">
        <v>962</v>
      </c>
      <c r="G5" s="1958" t="s">
        <v>268</v>
      </c>
      <c r="H5" s="1958" t="s">
        <v>269</v>
      </c>
      <c r="I5" s="1958" t="s">
        <v>132</v>
      </c>
      <c r="J5" s="1958" t="s">
        <v>270</v>
      </c>
      <c r="K5" s="1958" t="s">
        <v>271</v>
      </c>
      <c r="L5" s="1958" t="s">
        <v>182</v>
      </c>
      <c r="M5" s="1958" t="s">
        <v>272</v>
      </c>
      <c r="N5" s="1958" t="s">
        <v>180</v>
      </c>
      <c r="O5" s="1958" t="s">
        <v>181</v>
      </c>
      <c r="P5" s="1958" t="s">
        <v>183</v>
      </c>
      <c r="Q5" s="1958" t="s">
        <v>273</v>
      </c>
      <c r="R5" s="1958" t="s">
        <v>118</v>
      </c>
      <c r="S5" s="1958" t="s">
        <v>122</v>
      </c>
      <c r="T5" s="1958" t="s">
        <v>124</v>
      </c>
      <c r="U5" s="1958" t="s">
        <v>126</v>
      </c>
      <c r="V5" s="1958" t="s">
        <v>127</v>
      </c>
      <c r="W5" s="1958" t="s">
        <v>133</v>
      </c>
      <c r="X5" s="1958" t="s">
        <v>97</v>
      </c>
      <c r="Y5" s="1958" t="s">
        <v>1002</v>
      </c>
      <c r="Z5" s="1957" t="s">
        <v>0</v>
      </c>
      <c r="AA5" s="1957" t="s">
        <v>364</v>
      </c>
      <c r="AB5" s="1749"/>
      <c r="AC5" s="1870"/>
    </row>
    <row r="6" spans="1:31" ht="34.5" customHeight="1" x14ac:dyDescent="0.2">
      <c r="A6" s="1547"/>
      <c r="B6" s="1558"/>
      <c r="C6" s="1957"/>
      <c r="D6" s="1957"/>
      <c r="E6" s="1957"/>
      <c r="F6" s="1957"/>
      <c r="G6" s="1957"/>
      <c r="H6" s="1957"/>
      <c r="I6" s="1957"/>
      <c r="J6" s="1957"/>
      <c r="K6" s="1957"/>
      <c r="L6" s="1957"/>
      <c r="M6" s="1957"/>
      <c r="N6" s="1957"/>
      <c r="O6" s="1957"/>
      <c r="P6" s="1957"/>
      <c r="Q6" s="1957"/>
      <c r="R6" s="1957"/>
      <c r="S6" s="1957"/>
      <c r="T6" s="1957"/>
      <c r="U6" s="1957"/>
      <c r="V6" s="1957"/>
      <c r="W6" s="1957"/>
      <c r="X6" s="1957"/>
      <c r="Y6" s="1957"/>
      <c r="Z6" s="1957"/>
      <c r="AA6" s="1957"/>
      <c r="AB6" s="1749"/>
      <c r="AC6" s="1870"/>
    </row>
    <row r="7" spans="1:31" ht="8.25" hidden="1" customHeight="1" thickBot="1" x14ac:dyDescent="0.25">
      <c r="A7" s="1547"/>
      <c r="B7" s="1558"/>
      <c r="C7" s="1957"/>
      <c r="D7" s="1957"/>
      <c r="E7" s="1957"/>
      <c r="F7" s="1957"/>
      <c r="G7" s="1957"/>
      <c r="H7" s="1957"/>
      <c r="I7" s="1957"/>
      <c r="J7" s="1381"/>
      <c r="K7" s="1957"/>
      <c r="L7" s="1381"/>
      <c r="M7" s="1957"/>
      <c r="N7" s="1957"/>
      <c r="O7" s="1957"/>
      <c r="P7" s="1957"/>
      <c r="Q7" s="1381"/>
      <c r="R7" s="1957"/>
      <c r="S7" s="1957"/>
      <c r="T7" s="1957"/>
      <c r="U7" s="1957"/>
      <c r="V7" s="1957"/>
      <c r="W7" s="1957"/>
      <c r="X7" s="1957"/>
      <c r="Y7" s="1381"/>
      <c r="Z7" s="1957"/>
      <c r="AA7" s="1957"/>
      <c r="AB7" s="1749"/>
      <c r="AC7" s="1870"/>
    </row>
    <row r="8" spans="1:31" ht="95.25" customHeight="1" thickBot="1" x14ac:dyDescent="0.25">
      <c r="A8" s="1547"/>
      <c r="B8" s="1558"/>
      <c r="C8" s="1315" t="s">
        <v>963</v>
      </c>
      <c r="D8" s="1315" t="s">
        <v>964</v>
      </c>
      <c r="E8" s="1315" t="s">
        <v>940</v>
      </c>
      <c r="F8" s="1315" t="s">
        <v>965</v>
      </c>
      <c r="G8" s="1315" t="s">
        <v>966</v>
      </c>
      <c r="H8" s="1315" t="s">
        <v>967</v>
      </c>
      <c r="I8" s="1315" t="s">
        <v>925</v>
      </c>
      <c r="J8" s="1315"/>
      <c r="K8" s="1315" t="s">
        <v>968</v>
      </c>
      <c r="L8" s="1315" t="s">
        <v>928</v>
      </c>
      <c r="M8" s="1315" t="s">
        <v>969</v>
      </c>
      <c r="N8" s="1315" t="s">
        <v>970</v>
      </c>
      <c r="O8" s="1315" t="s">
        <v>971</v>
      </c>
      <c r="P8" s="1315" t="s">
        <v>972</v>
      </c>
      <c r="Q8" s="1315"/>
      <c r="R8" s="1315" t="s">
        <v>973</v>
      </c>
      <c r="S8" s="1315" t="s">
        <v>974</v>
      </c>
      <c r="T8" s="1315" t="s">
        <v>975</v>
      </c>
      <c r="U8" s="1315" t="s">
        <v>976</v>
      </c>
      <c r="V8" s="1315" t="s">
        <v>977</v>
      </c>
      <c r="W8" s="1315" t="s">
        <v>978</v>
      </c>
      <c r="X8" s="1315" t="s">
        <v>549</v>
      </c>
      <c r="Y8" s="1315" t="s">
        <v>987</v>
      </c>
      <c r="Z8" s="1315" t="s">
        <v>395</v>
      </c>
      <c r="AA8" s="1315" t="s">
        <v>466</v>
      </c>
      <c r="AB8" s="1972"/>
      <c r="AC8" s="1963"/>
    </row>
    <row r="9" spans="1:31" ht="20.100000000000001" customHeight="1" thickBot="1" x14ac:dyDescent="0.25">
      <c r="A9" s="1976" t="s">
        <v>756</v>
      </c>
      <c r="B9" s="1694"/>
      <c r="C9" s="1694"/>
      <c r="D9" s="1694"/>
      <c r="E9" s="892"/>
      <c r="F9" s="892"/>
      <c r="G9" s="892"/>
      <c r="H9" s="893"/>
      <c r="I9" s="893"/>
      <c r="J9" s="893"/>
      <c r="K9" s="892"/>
      <c r="L9" s="892"/>
      <c r="M9" s="892"/>
      <c r="N9" s="892"/>
      <c r="O9" s="892"/>
      <c r="P9" s="892"/>
      <c r="Q9" s="892"/>
      <c r="R9" s="892"/>
      <c r="S9" s="892"/>
      <c r="T9" s="892"/>
      <c r="U9" s="892"/>
      <c r="V9" s="892"/>
      <c r="W9" s="892"/>
      <c r="X9" s="892"/>
      <c r="Y9" s="496"/>
      <c r="Z9" s="892"/>
      <c r="AA9" s="1973" t="s">
        <v>942</v>
      </c>
      <c r="AB9" s="1973"/>
      <c r="AC9" s="905"/>
    </row>
    <row r="10" spans="1:31" ht="20.100000000000001" customHeight="1" x14ac:dyDescent="0.2">
      <c r="A10" s="1964" t="s">
        <v>943</v>
      </c>
      <c r="B10" s="1964"/>
      <c r="C10" s="989">
        <v>0</v>
      </c>
      <c r="D10" s="989">
        <v>0</v>
      </c>
      <c r="E10" s="922">
        <v>0</v>
      </c>
      <c r="F10" s="922">
        <v>0</v>
      </c>
      <c r="G10" s="922">
        <v>0</v>
      </c>
      <c r="H10" s="922">
        <v>0</v>
      </c>
      <c r="I10" s="922">
        <v>0</v>
      </c>
      <c r="J10" s="922">
        <v>0</v>
      </c>
      <c r="K10" s="922">
        <v>0</v>
      </c>
      <c r="L10" s="922">
        <v>0</v>
      </c>
      <c r="M10" s="922">
        <v>0</v>
      </c>
      <c r="N10" s="922">
        <v>0</v>
      </c>
      <c r="O10" s="922">
        <v>0</v>
      </c>
      <c r="P10" s="922">
        <v>0</v>
      </c>
      <c r="Q10" s="922">
        <v>0</v>
      </c>
      <c r="R10" s="922">
        <v>0</v>
      </c>
      <c r="S10" s="922">
        <v>0</v>
      </c>
      <c r="T10" s="922">
        <v>0</v>
      </c>
      <c r="U10" s="922">
        <v>0</v>
      </c>
      <c r="V10" s="922">
        <v>0</v>
      </c>
      <c r="W10" s="922">
        <v>0</v>
      </c>
      <c r="X10" s="922">
        <v>0</v>
      </c>
      <c r="Y10" s="922">
        <v>0</v>
      </c>
      <c r="Z10" s="922">
        <f>SUM(C10:Y10)</f>
        <v>0</v>
      </c>
      <c r="AA10" s="922">
        <f>Z10+'معدات 11'!Z9</f>
        <v>2</v>
      </c>
      <c r="AB10" s="1120" t="s">
        <v>416</v>
      </c>
      <c r="AC10" s="906"/>
    </row>
    <row r="11" spans="1:31" ht="20.100000000000001" customHeight="1" x14ac:dyDescent="0.2">
      <c r="A11" s="1961" t="s">
        <v>944</v>
      </c>
      <c r="B11" s="1961"/>
      <c r="C11" s="907">
        <v>0</v>
      </c>
      <c r="D11" s="907">
        <v>1</v>
      </c>
      <c r="E11" s="907">
        <v>0</v>
      </c>
      <c r="F11" s="907">
        <v>0</v>
      </c>
      <c r="G11" s="907">
        <v>0</v>
      </c>
      <c r="H11" s="907">
        <v>0</v>
      </c>
      <c r="I11" s="907">
        <v>0</v>
      </c>
      <c r="J11" s="907">
        <v>0</v>
      </c>
      <c r="K11" s="907">
        <v>0</v>
      </c>
      <c r="L11" s="907">
        <v>0</v>
      </c>
      <c r="M11" s="907">
        <v>0</v>
      </c>
      <c r="N11" s="907">
        <v>0</v>
      </c>
      <c r="O11" s="907">
        <v>0</v>
      </c>
      <c r="P11" s="907">
        <v>0</v>
      </c>
      <c r="Q11" s="907">
        <v>0</v>
      </c>
      <c r="R11" s="907">
        <v>0</v>
      </c>
      <c r="S11" s="907">
        <v>3</v>
      </c>
      <c r="T11" s="907">
        <v>0</v>
      </c>
      <c r="U11" s="907">
        <v>0</v>
      </c>
      <c r="V11" s="907">
        <v>0</v>
      </c>
      <c r="W11" s="907">
        <v>0</v>
      </c>
      <c r="X11" s="907">
        <v>9</v>
      </c>
      <c r="Y11" s="916">
        <v>0</v>
      </c>
      <c r="Z11" s="907">
        <f t="shared" ref="Z11:Z29" si="0">SUM(C11:Y11)</f>
        <v>13</v>
      </c>
      <c r="AA11" s="907">
        <f>Z11+'معدات 11'!Z10</f>
        <v>94</v>
      </c>
      <c r="AB11" s="1121" t="s">
        <v>483</v>
      </c>
      <c r="AC11" s="908"/>
    </row>
    <row r="12" spans="1:31" ht="20.100000000000001" customHeight="1" x14ac:dyDescent="0.2">
      <c r="A12" s="1964" t="s">
        <v>693</v>
      </c>
      <c r="B12" s="1964" t="s">
        <v>693</v>
      </c>
      <c r="C12" s="907">
        <v>1</v>
      </c>
      <c r="D12" s="907">
        <v>2</v>
      </c>
      <c r="E12" s="907">
        <v>4</v>
      </c>
      <c r="F12" s="907">
        <v>0</v>
      </c>
      <c r="G12" s="907">
        <v>0</v>
      </c>
      <c r="H12" s="907">
        <v>0</v>
      </c>
      <c r="I12" s="907">
        <v>1</v>
      </c>
      <c r="J12" s="907">
        <v>0</v>
      </c>
      <c r="K12" s="907">
        <v>13.999999999999998</v>
      </c>
      <c r="L12" s="907">
        <v>0</v>
      </c>
      <c r="M12" s="907">
        <v>0</v>
      </c>
      <c r="N12" s="907">
        <v>0</v>
      </c>
      <c r="O12" s="907">
        <v>0</v>
      </c>
      <c r="P12" s="907">
        <v>0</v>
      </c>
      <c r="Q12" s="907">
        <v>0</v>
      </c>
      <c r="R12" s="907">
        <v>0</v>
      </c>
      <c r="S12" s="907">
        <v>0</v>
      </c>
      <c r="T12" s="907">
        <v>0</v>
      </c>
      <c r="U12" s="907">
        <v>80</v>
      </c>
      <c r="V12" s="907">
        <v>0</v>
      </c>
      <c r="W12" s="907">
        <v>29</v>
      </c>
      <c r="X12" s="907">
        <v>266</v>
      </c>
      <c r="Y12" s="922">
        <v>0</v>
      </c>
      <c r="Z12" s="922">
        <f t="shared" si="0"/>
        <v>397</v>
      </c>
      <c r="AA12" s="907">
        <f>Z12+'معدات 11'!Z11</f>
        <v>1308</v>
      </c>
      <c r="AB12" s="1121" t="s">
        <v>484</v>
      </c>
      <c r="AC12" s="909"/>
    </row>
    <row r="13" spans="1:31" ht="20.100000000000001" customHeight="1" x14ac:dyDescent="0.2">
      <c r="A13" s="1961" t="s">
        <v>945</v>
      </c>
      <c r="B13" s="1961" t="s">
        <v>945</v>
      </c>
      <c r="C13" s="907">
        <v>0</v>
      </c>
      <c r="D13" s="907">
        <v>6</v>
      </c>
      <c r="E13" s="907">
        <v>0</v>
      </c>
      <c r="F13" s="907">
        <v>0</v>
      </c>
      <c r="G13" s="907">
        <v>0</v>
      </c>
      <c r="H13" s="907">
        <v>0</v>
      </c>
      <c r="I13" s="907">
        <v>1</v>
      </c>
      <c r="J13" s="907">
        <v>0</v>
      </c>
      <c r="K13" s="907">
        <v>0</v>
      </c>
      <c r="L13" s="907">
        <v>0</v>
      </c>
      <c r="M13" s="907">
        <v>0</v>
      </c>
      <c r="N13" s="907">
        <v>0</v>
      </c>
      <c r="O13" s="907">
        <v>0</v>
      </c>
      <c r="P13" s="907">
        <v>0</v>
      </c>
      <c r="Q13" s="907">
        <v>0</v>
      </c>
      <c r="R13" s="907">
        <v>0</v>
      </c>
      <c r="S13" s="907">
        <v>6</v>
      </c>
      <c r="T13" s="907">
        <v>0</v>
      </c>
      <c r="U13" s="907">
        <v>0</v>
      </c>
      <c r="V13" s="907">
        <v>0</v>
      </c>
      <c r="W13" s="907">
        <v>0</v>
      </c>
      <c r="X13" s="907">
        <v>0</v>
      </c>
      <c r="Y13" s="916">
        <v>0</v>
      </c>
      <c r="Z13" s="907">
        <f t="shared" si="0"/>
        <v>13</v>
      </c>
      <c r="AA13" s="992">
        <f>Z13+'معدات 11'!Z12</f>
        <v>39</v>
      </c>
      <c r="AB13" s="1122" t="s">
        <v>419</v>
      </c>
      <c r="AC13" s="910"/>
    </row>
    <row r="14" spans="1:31" ht="20.100000000000001" customHeight="1" x14ac:dyDescent="0.2">
      <c r="A14" s="1964" t="s">
        <v>694</v>
      </c>
      <c r="B14" s="1964" t="s">
        <v>694</v>
      </c>
      <c r="C14" s="907">
        <v>0</v>
      </c>
      <c r="D14" s="907">
        <v>0</v>
      </c>
      <c r="E14" s="907">
        <v>0</v>
      </c>
      <c r="F14" s="907">
        <v>0</v>
      </c>
      <c r="G14" s="907">
        <v>0</v>
      </c>
      <c r="H14" s="907">
        <v>0</v>
      </c>
      <c r="I14" s="907">
        <v>0</v>
      </c>
      <c r="J14" s="907">
        <v>0</v>
      </c>
      <c r="K14" s="907">
        <v>0</v>
      </c>
      <c r="L14" s="907">
        <v>0</v>
      </c>
      <c r="M14" s="907">
        <v>0</v>
      </c>
      <c r="N14" s="907">
        <v>0</v>
      </c>
      <c r="O14" s="907">
        <v>0</v>
      </c>
      <c r="P14" s="907">
        <v>0</v>
      </c>
      <c r="Q14" s="907">
        <v>0</v>
      </c>
      <c r="R14" s="907">
        <v>0</v>
      </c>
      <c r="S14" s="907">
        <v>0</v>
      </c>
      <c r="T14" s="907">
        <v>0</v>
      </c>
      <c r="U14" s="907">
        <v>0</v>
      </c>
      <c r="V14" s="907">
        <v>0</v>
      </c>
      <c r="W14" s="907">
        <v>0</v>
      </c>
      <c r="X14" s="907">
        <v>0</v>
      </c>
      <c r="Y14" s="922">
        <v>0</v>
      </c>
      <c r="Z14" s="922">
        <f t="shared" si="0"/>
        <v>0</v>
      </c>
      <c r="AA14" s="907">
        <f>Z14+'معدات 11'!Z13</f>
        <v>585</v>
      </c>
      <c r="AB14" s="1121" t="s">
        <v>420</v>
      </c>
      <c r="AC14" s="909"/>
    </row>
    <row r="15" spans="1:31" ht="20.100000000000001" customHeight="1" x14ac:dyDescent="0.2">
      <c r="A15" s="1961" t="s">
        <v>305</v>
      </c>
      <c r="B15" s="1961" t="s">
        <v>305</v>
      </c>
      <c r="C15" s="907">
        <v>0</v>
      </c>
      <c r="D15" s="907">
        <v>0</v>
      </c>
      <c r="E15" s="907">
        <v>0</v>
      </c>
      <c r="F15" s="907">
        <v>0</v>
      </c>
      <c r="G15" s="907">
        <v>0</v>
      </c>
      <c r="H15" s="907">
        <v>0</v>
      </c>
      <c r="I15" s="907">
        <v>0</v>
      </c>
      <c r="J15" s="907">
        <v>0</v>
      </c>
      <c r="K15" s="907">
        <v>0</v>
      </c>
      <c r="L15" s="907">
        <v>0</v>
      </c>
      <c r="M15" s="907">
        <v>0</v>
      </c>
      <c r="N15" s="907">
        <v>0</v>
      </c>
      <c r="O15" s="907">
        <v>0</v>
      </c>
      <c r="P15" s="907">
        <v>0</v>
      </c>
      <c r="Q15" s="907">
        <v>0</v>
      </c>
      <c r="R15" s="907">
        <v>0</v>
      </c>
      <c r="S15" s="907">
        <v>4</v>
      </c>
      <c r="T15" s="907">
        <v>0</v>
      </c>
      <c r="U15" s="907">
        <v>0</v>
      </c>
      <c r="V15" s="907">
        <v>0</v>
      </c>
      <c r="W15" s="907">
        <v>1</v>
      </c>
      <c r="X15" s="907">
        <v>9</v>
      </c>
      <c r="Y15" s="916">
        <v>1</v>
      </c>
      <c r="Z15" s="907">
        <f t="shared" si="0"/>
        <v>15</v>
      </c>
      <c r="AA15" s="907">
        <f>Z15+'معدات 11'!Z14</f>
        <v>66</v>
      </c>
      <c r="AB15" s="1123" t="s">
        <v>422</v>
      </c>
      <c r="AC15" s="912"/>
    </row>
    <row r="16" spans="1:31" ht="20.100000000000001" customHeight="1" x14ac:dyDescent="0.2">
      <c r="A16" s="1964" t="s">
        <v>695</v>
      </c>
      <c r="B16" s="1964" t="s">
        <v>695</v>
      </c>
      <c r="C16" s="907">
        <v>0</v>
      </c>
      <c r="D16" s="907">
        <v>0</v>
      </c>
      <c r="E16" s="907">
        <v>0</v>
      </c>
      <c r="F16" s="907">
        <v>0</v>
      </c>
      <c r="G16" s="907">
        <v>0</v>
      </c>
      <c r="H16" s="907">
        <v>0</v>
      </c>
      <c r="I16" s="907">
        <v>0</v>
      </c>
      <c r="J16" s="907">
        <v>0</v>
      </c>
      <c r="K16" s="907">
        <v>0</v>
      </c>
      <c r="L16" s="907">
        <v>0</v>
      </c>
      <c r="M16" s="907">
        <v>0</v>
      </c>
      <c r="N16" s="907">
        <v>0</v>
      </c>
      <c r="O16" s="907">
        <v>0</v>
      </c>
      <c r="P16" s="907">
        <v>0</v>
      </c>
      <c r="Q16" s="907">
        <v>0</v>
      </c>
      <c r="R16" s="907">
        <v>0</v>
      </c>
      <c r="S16" s="907">
        <v>0</v>
      </c>
      <c r="T16" s="907">
        <v>0</v>
      </c>
      <c r="U16" s="907">
        <v>0</v>
      </c>
      <c r="V16" s="907">
        <v>0</v>
      </c>
      <c r="W16" s="907">
        <v>0</v>
      </c>
      <c r="X16" s="907">
        <v>0</v>
      </c>
      <c r="Y16" s="922">
        <v>0</v>
      </c>
      <c r="Z16" s="922">
        <f t="shared" si="0"/>
        <v>0</v>
      </c>
      <c r="AA16" s="907">
        <f>Z16+'معدات 11'!Z15</f>
        <v>59</v>
      </c>
      <c r="AB16" s="1121" t="s">
        <v>485</v>
      </c>
      <c r="AC16" s="909"/>
      <c r="AE16" t="s">
        <v>107</v>
      </c>
    </row>
    <row r="17" spans="1:30" ht="20.100000000000001" customHeight="1" x14ac:dyDescent="0.2">
      <c r="A17" s="1961" t="s">
        <v>72</v>
      </c>
      <c r="B17" s="1961" t="s">
        <v>72</v>
      </c>
      <c r="C17" s="913">
        <v>0</v>
      </c>
      <c r="D17" s="913">
        <v>0</v>
      </c>
      <c r="E17" s="913">
        <v>0</v>
      </c>
      <c r="F17" s="913">
        <v>0</v>
      </c>
      <c r="G17" s="913">
        <v>0</v>
      </c>
      <c r="H17" s="913">
        <v>0</v>
      </c>
      <c r="I17" s="913">
        <v>0</v>
      </c>
      <c r="J17" s="913">
        <v>0</v>
      </c>
      <c r="K17" s="913">
        <v>0</v>
      </c>
      <c r="L17" s="913">
        <v>0</v>
      </c>
      <c r="M17" s="913">
        <v>0</v>
      </c>
      <c r="N17" s="913">
        <v>0</v>
      </c>
      <c r="O17" s="913">
        <v>0</v>
      </c>
      <c r="P17" s="913">
        <v>0</v>
      </c>
      <c r="Q17" s="913">
        <v>0</v>
      </c>
      <c r="R17" s="913">
        <v>0</v>
      </c>
      <c r="S17" s="913">
        <v>0</v>
      </c>
      <c r="T17" s="913">
        <v>0</v>
      </c>
      <c r="U17" s="913">
        <v>0</v>
      </c>
      <c r="V17" s="913">
        <v>0</v>
      </c>
      <c r="W17" s="913">
        <v>0</v>
      </c>
      <c r="X17" s="913">
        <v>0</v>
      </c>
      <c r="Y17" s="916">
        <v>0</v>
      </c>
      <c r="Z17" s="907">
        <f t="shared" si="0"/>
        <v>0</v>
      </c>
      <c r="AA17" s="913">
        <f>Z17+'معدات 11'!Z16</f>
        <v>158</v>
      </c>
      <c r="AB17" s="1122" t="s">
        <v>424</v>
      </c>
      <c r="AC17" s="914"/>
    </row>
    <row r="18" spans="1:30" ht="20.100000000000001" customHeight="1" x14ac:dyDescent="0.2">
      <c r="A18" s="1964" t="s">
        <v>81</v>
      </c>
      <c r="B18" s="1964" t="s">
        <v>81</v>
      </c>
      <c r="C18" s="913">
        <v>0</v>
      </c>
      <c r="D18" s="913">
        <v>0</v>
      </c>
      <c r="E18" s="913">
        <v>0</v>
      </c>
      <c r="F18" s="913">
        <v>0</v>
      </c>
      <c r="G18" s="913">
        <v>0</v>
      </c>
      <c r="H18" s="913">
        <v>0</v>
      </c>
      <c r="I18" s="913">
        <v>0</v>
      </c>
      <c r="J18" s="913">
        <v>0</v>
      </c>
      <c r="K18" s="913">
        <v>0</v>
      </c>
      <c r="L18" s="913">
        <v>0</v>
      </c>
      <c r="M18" s="913">
        <v>0</v>
      </c>
      <c r="N18" s="913">
        <v>0</v>
      </c>
      <c r="O18" s="913">
        <v>0</v>
      </c>
      <c r="P18" s="913">
        <v>0</v>
      </c>
      <c r="Q18" s="913">
        <v>0</v>
      </c>
      <c r="R18" s="913">
        <v>0</v>
      </c>
      <c r="S18" s="913">
        <v>0</v>
      </c>
      <c r="T18" s="913">
        <v>0</v>
      </c>
      <c r="U18" s="913">
        <v>0</v>
      </c>
      <c r="V18" s="913">
        <v>0</v>
      </c>
      <c r="W18" s="913">
        <v>0</v>
      </c>
      <c r="X18" s="913">
        <v>0</v>
      </c>
      <c r="Y18" s="922">
        <v>0</v>
      </c>
      <c r="Z18" s="922">
        <f t="shared" si="0"/>
        <v>0</v>
      </c>
      <c r="AA18" s="913">
        <f>Z18+'معدات 11'!Z17</f>
        <v>4</v>
      </c>
      <c r="AB18" s="1122" t="s">
        <v>425</v>
      </c>
      <c r="AC18" s="915"/>
    </row>
    <row r="19" spans="1:30" ht="20.100000000000001" customHeight="1" x14ac:dyDescent="0.2">
      <c r="A19" s="1961" t="s">
        <v>32</v>
      </c>
      <c r="B19" s="1961" t="s">
        <v>81</v>
      </c>
      <c r="C19" s="916">
        <v>0</v>
      </c>
      <c r="D19" s="916">
        <v>0</v>
      </c>
      <c r="E19" s="916">
        <v>13</v>
      </c>
      <c r="F19" s="916">
        <v>0</v>
      </c>
      <c r="G19" s="916">
        <v>0</v>
      </c>
      <c r="H19" s="916">
        <v>4</v>
      </c>
      <c r="I19" s="916">
        <v>2</v>
      </c>
      <c r="J19" s="916">
        <v>0</v>
      </c>
      <c r="K19" s="916">
        <v>2</v>
      </c>
      <c r="L19" s="916">
        <v>1</v>
      </c>
      <c r="M19" s="916">
        <v>2</v>
      </c>
      <c r="N19" s="916">
        <v>0</v>
      </c>
      <c r="O19" s="916">
        <v>0</v>
      </c>
      <c r="P19" s="916">
        <v>0</v>
      </c>
      <c r="Q19" s="916">
        <v>0</v>
      </c>
      <c r="R19" s="916">
        <v>4</v>
      </c>
      <c r="S19" s="916">
        <v>0</v>
      </c>
      <c r="T19" s="916">
        <v>0</v>
      </c>
      <c r="U19" s="916">
        <v>0</v>
      </c>
      <c r="V19" s="916">
        <v>0</v>
      </c>
      <c r="W19" s="916">
        <v>7</v>
      </c>
      <c r="X19" s="916">
        <v>130</v>
      </c>
      <c r="Y19" s="916">
        <v>0</v>
      </c>
      <c r="Z19" s="907">
        <f t="shared" si="0"/>
        <v>165</v>
      </c>
      <c r="AA19" s="916">
        <f>Z19+'معدات 11'!Z18</f>
        <v>232</v>
      </c>
      <c r="AB19" s="875" t="s">
        <v>426</v>
      </c>
      <c r="AC19" s="917"/>
      <c r="AD19" s="262"/>
    </row>
    <row r="20" spans="1:30" ht="20.100000000000001" customHeight="1" x14ac:dyDescent="0.2">
      <c r="A20" s="1964" t="s">
        <v>982</v>
      </c>
      <c r="B20" s="1964" t="s">
        <v>982</v>
      </c>
      <c r="C20" s="907">
        <v>0</v>
      </c>
      <c r="D20" s="907">
        <v>0</v>
      </c>
      <c r="E20" s="907">
        <v>0</v>
      </c>
      <c r="F20" s="907">
        <v>0</v>
      </c>
      <c r="G20" s="907">
        <v>0</v>
      </c>
      <c r="H20" s="907">
        <v>0</v>
      </c>
      <c r="I20" s="907">
        <v>0</v>
      </c>
      <c r="J20" s="907">
        <v>0</v>
      </c>
      <c r="K20" s="907">
        <v>0</v>
      </c>
      <c r="L20" s="907">
        <v>0</v>
      </c>
      <c r="M20" s="907">
        <v>0</v>
      </c>
      <c r="N20" s="907">
        <v>0</v>
      </c>
      <c r="O20" s="907">
        <v>0</v>
      </c>
      <c r="P20" s="907">
        <v>0</v>
      </c>
      <c r="Q20" s="907">
        <v>0</v>
      </c>
      <c r="R20" s="907">
        <v>0</v>
      </c>
      <c r="S20" s="907">
        <v>0</v>
      </c>
      <c r="T20" s="907">
        <v>0</v>
      </c>
      <c r="U20" s="907">
        <v>0</v>
      </c>
      <c r="V20" s="907">
        <v>0</v>
      </c>
      <c r="W20" s="907">
        <v>0</v>
      </c>
      <c r="X20" s="907">
        <v>0</v>
      </c>
      <c r="Y20" s="916">
        <v>0</v>
      </c>
      <c r="Z20" s="922">
        <f t="shared" si="0"/>
        <v>0</v>
      </c>
      <c r="AA20" s="907">
        <f>Z20+'معدات 11'!Z19</f>
        <v>13</v>
      </c>
      <c r="AB20" s="1059" t="s">
        <v>427</v>
      </c>
      <c r="AC20" s="909"/>
      <c r="AD20" s="262"/>
    </row>
    <row r="21" spans="1:30" ht="20.100000000000001" customHeight="1" x14ac:dyDescent="0.2">
      <c r="A21" s="1961" t="s">
        <v>697</v>
      </c>
      <c r="B21" s="1961" t="s">
        <v>697</v>
      </c>
      <c r="C21" s="907">
        <v>0</v>
      </c>
      <c r="D21" s="907">
        <v>0</v>
      </c>
      <c r="E21" s="907">
        <v>0</v>
      </c>
      <c r="F21" s="907">
        <v>0</v>
      </c>
      <c r="G21" s="907">
        <v>0</v>
      </c>
      <c r="H21" s="907">
        <v>0</v>
      </c>
      <c r="I21" s="907">
        <v>0</v>
      </c>
      <c r="J21" s="907">
        <v>0</v>
      </c>
      <c r="K21" s="907">
        <v>0</v>
      </c>
      <c r="L21" s="907">
        <v>1</v>
      </c>
      <c r="M21" s="907">
        <v>0</v>
      </c>
      <c r="N21" s="907">
        <v>0</v>
      </c>
      <c r="O21" s="907">
        <v>0</v>
      </c>
      <c r="P21" s="907">
        <v>0</v>
      </c>
      <c r="Q21" s="907">
        <v>0</v>
      </c>
      <c r="R21" s="907">
        <v>1</v>
      </c>
      <c r="S21" s="907">
        <v>0</v>
      </c>
      <c r="T21" s="907">
        <v>14</v>
      </c>
      <c r="U21" s="907">
        <v>0</v>
      </c>
      <c r="V21" s="907">
        <v>0</v>
      </c>
      <c r="W21" s="907">
        <v>2</v>
      </c>
      <c r="X21" s="907">
        <v>25</v>
      </c>
      <c r="Y21" s="916">
        <v>0</v>
      </c>
      <c r="Z21" s="907">
        <f t="shared" si="0"/>
        <v>43</v>
      </c>
      <c r="AA21" s="907">
        <f>Z21+'معدات 11'!Z20</f>
        <v>380</v>
      </c>
      <c r="AB21" s="1121" t="s">
        <v>428</v>
      </c>
      <c r="AC21" s="912"/>
      <c r="AD21" s="262"/>
    </row>
    <row r="22" spans="1:30" ht="20.100000000000001" customHeight="1" x14ac:dyDescent="0.2">
      <c r="A22" s="1964" t="s">
        <v>698</v>
      </c>
      <c r="B22" s="1964" t="s">
        <v>698</v>
      </c>
      <c r="C22" s="907">
        <v>0</v>
      </c>
      <c r="D22" s="907">
        <v>0</v>
      </c>
      <c r="E22" s="907">
        <v>0</v>
      </c>
      <c r="F22" s="907">
        <v>0</v>
      </c>
      <c r="G22" s="907">
        <v>0</v>
      </c>
      <c r="H22" s="907">
        <v>0</v>
      </c>
      <c r="I22" s="907">
        <v>0</v>
      </c>
      <c r="J22" s="907">
        <v>0</v>
      </c>
      <c r="K22" s="907">
        <v>0</v>
      </c>
      <c r="L22" s="907">
        <v>0</v>
      </c>
      <c r="M22" s="907">
        <v>0</v>
      </c>
      <c r="N22" s="907">
        <v>0</v>
      </c>
      <c r="O22" s="907">
        <v>6</v>
      </c>
      <c r="P22" s="907">
        <v>0</v>
      </c>
      <c r="Q22" s="907">
        <v>0</v>
      </c>
      <c r="R22" s="907">
        <v>0</v>
      </c>
      <c r="S22" s="907">
        <v>0</v>
      </c>
      <c r="T22" s="907">
        <v>0</v>
      </c>
      <c r="U22" s="907">
        <v>23</v>
      </c>
      <c r="V22" s="907">
        <v>0</v>
      </c>
      <c r="W22" s="907">
        <v>194</v>
      </c>
      <c r="X22" s="907">
        <v>3</v>
      </c>
      <c r="Y22" s="916">
        <v>0</v>
      </c>
      <c r="Z22" s="922">
        <f t="shared" si="0"/>
        <v>226</v>
      </c>
      <c r="AA22" s="907">
        <f>Z22+'معدات 11'!Z21</f>
        <v>243</v>
      </c>
      <c r="AB22" s="1121" t="s">
        <v>429</v>
      </c>
      <c r="AC22" s="918"/>
      <c r="AD22" s="262"/>
    </row>
    <row r="23" spans="1:30" ht="20.100000000000001" customHeight="1" x14ac:dyDescent="0.2">
      <c r="A23" s="1961" t="s">
        <v>31</v>
      </c>
      <c r="B23" s="1961" t="s">
        <v>31</v>
      </c>
      <c r="C23" s="907">
        <v>1</v>
      </c>
      <c r="D23" s="907">
        <v>0</v>
      </c>
      <c r="E23" s="907">
        <v>0</v>
      </c>
      <c r="F23" s="907">
        <v>0</v>
      </c>
      <c r="G23" s="907">
        <v>101</v>
      </c>
      <c r="H23" s="907">
        <v>0</v>
      </c>
      <c r="I23" s="907">
        <v>162</v>
      </c>
      <c r="J23" s="907">
        <v>0</v>
      </c>
      <c r="K23" s="907">
        <v>860</v>
      </c>
      <c r="L23" s="907">
        <v>81</v>
      </c>
      <c r="M23" s="907">
        <v>0</v>
      </c>
      <c r="N23" s="907">
        <v>12</v>
      </c>
      <c r="O23" s="907">
        <v>0</v>
      </c>
      <c r="P23" s="907">
        <v>0</v>
      </c>
      <c r="Q23" s="907">
        <v>0</v>
      </c>
      <c r="R23" s="907">
        <v>0</v>
      </c>
      <c r="S23" s="907">
        <v>115</v>
      </c>
      <c r="T23" s="907">
        <v>77</v>
      </c>
      <c r="U23" s="907">
        <v>9</v>
      </c>
      <c r="V23" s="907">
        <v>0</v>
      </c>
      <c r="W23" s="907">
        <v>24</v>
      </c>
      <c r="X23" s="907">
        <v>1053.0000000000002</v>
      </c>
      <c r="Y23" s="916">
        <v>0</v>
      </c>
      <c r="Z23" s="907">
        <f t="shared" si="0"/>
        <v>2495</v>
      </c>
      <c r="AA23" s="907">
        <f>Z23+'معدات 11'!Z22</f>
        <v>4254</v>
      </c>
      <c r="AB23" s="1124" t="s">
        <v>461</v>
      </c>
      <c r="AC23" s="912"/>
      <c r="AD23" s="262"/>
    </row>
    <row r="24" spans="1:30" ht="20.100000000000001" customHeight="1" x14ac:dyDescent="0.2">
      <c r="A24" s="1964" t="s">
        <v>699</v>
      </c>
      <c r="B24" s="1964" t="s">
        <v>699</v>
      </c>
      <c r="C24" s="913">
        <v>0</v>
      </c>
      <c r="D24" s="913">
        <v>32</v>
      </c>
      <c r="E24" s="913">
        <v>4</v>
      </c>
      <c r="F24" s="913">
        <v>147</v>
      </c>
      <c r="G24" s="913">
        <v>0</v>
      </c>
      <c r="H24" s="913">
        <v>2</v>
      </c>
      <c r="I24" s="913">
        <v>4</v>
      </c>
      <c r="J24" s="913">
        <v>0</v>
      </c>
      <c r="K24" s="913">
        <v>140</v>
      </c>
      <c r="L24" s="913">
        <v>0</v>
      </c>
      <c r="M24" s="913">
        <v>0</v>
      </c>
      <c r="N24" s="913">
        <v>15</v>
      </c>
      <c r="O24" s="913">
        <v>0</v>
      </c>
      <c r="P24" s="913">
        <v>2</v>
      </c>
      <c r="Q24" s="913">
        <v>0</v>
      </c>
      <c r="R24" s="913">
        <v>30</v>
      </c>
      <c r="S24" s="913">
        <v>842.99999999999977</v>
      </c>
      <c r="T24" s="913">
        <v>751</v>
      </c>
      <c r="U24" s="913">
        <v>31</v>
      </c>
      <c r="V24" s="913">
        <v>0</v>
      </c>
      <c r="W24" s="913">
        <v>143</v>
      </c>
      <c r="X24" s="913">
        <v>267</v>
      </c>
      <c r="Y24" s="916">
        <v>0</v>
      </c>
      <c r="Z24" s="922">
        <f t="shared" si="0"/>
        <v>2411</v>
      </c>
      <c r="AA24" s="913">
        <f>Z24+'معدات 11'!Z23</f>
        <v>3837</v>
      </c>
      <c r="AB24" s="1121" t="s">
        <v>979</v>
      </c>
      <c r="AC24" s="914"/>
      <c r="AD24" s="262"/>
    </row>
    <row r="25" spans="1:30" ht="20.100000000000001" customHeight="1" x14ac:dyDescent="0.2">
      <c r="A25" s="1961" t="s">
        <v>43</v>
      </c>
      <c r="B25" s="1961" t="s">
        <v>43</v>
      </c>
      <c r="C25" s="907">
        <v>0</v>
      </c>
      <c r="D25" s="907">
        <v>0</v>
      </c>
      <c r="E25" s="907">
        <v>0</v>
      </c>
      <c r="F25" s="907">
        <v>0</v>
      </c>
      <c r="G25" s="907">
        <v>0</v>
      </c>
      <c r="H25" s="907">
        <v>0</v>
      </c>
      <c r="I25" s="907">
        <v>0</v>
      </c>
      <c r="J25" s="907">
        <v>0</v>
      </c>
      <c r="K25" s="907">
        <v>0</v>
      </c>
      <c r="L25" s="907">
        <v>0</v>
      </c>
      <c r="M25" s="907">
        <v>0</v>
      </c>
      <c r="N25" s="907">
        <v>0</v>
      </c>
      <c r="O25" s="907">
        <v>0</v>
      </c>
      <c r="P25" s="907">
        <v>0</v>
      </c>
      <c r="Q25" s="907">
        <v>0</v>
      </c>
      <c r="R25" s="907">
        <v>0</v>
      </c>
      <c r="S25" s="907">
        <v>0</v>
      </c>
      <c r="T25" s="907">
        <v>0</v>
      </c>
      <c r="U25" s="907">
        <v>0</v>
      </c>
      <c r="V25" s="907">
        <v>0</v>
      </c>
      <c r="W25" s="907">
        <v>0</v>
      </c>
      <c r="X25" s="907">
        <v>0</v>
      </c>
      <c r="Y25" s="916">
        <v>0</v>
      </c>
      <c r="Z25" s="907">
        <f t="shared" si="0"/>
        <v>0</v>
      </c>
      <c r="AA25" s="907">
        <f>Z25+'معدات 11'!Z24</f>
        <v>4</v>
      </c>
      <c r="AB25" s="1122" t="s">
        <v>432</v>
      </c>
      <c r="AC25" s="912"/>
      <c r="AD25" s="262"/>
    </row>
    <row r="26" spans="1:30" ht="20.100000000000001" customHeight="1" x14ac:dyDescent="0.2">
      <c r="A26" s="1964" t="s">
        <v>702</v>
      </c>
      <c r="B26" s="1964" t="s">
        <v>702</v>
      </c>
      <c r="C26" s="913">
        <v>0</v>
      </c>
      <c r="D26" s="913">
        <v>1</v>
      </c>
      <c r="E26" s="913">
        <v>0</v>
      </c>
      <c r="F26" s="913">
        <v>0</v>
      </c>
      <c r="G26" s="913">
        <v>0</v>
      </c>
      <c r="H26" s="913">
        <v>0</v>
      </c>
      <c r="I26" s="913">
        <v>0</v>
      </c>
      <c r="J26" s="913">
        <v>0</v>
      </c>
      <c r="K26" s="913">
        <v>9</v>
      </c>
      <c r="L26" s="913">
        <v>0</v>
      </c>
      <c r="M26" s="913">
        <v>0</v>
      </c>
      <c r="N26" s="913">
        <v>0</v>
      </c>
      <c r="O26" s="913">
        <v>0</v>
      </c>
      <c r="P26" s="913">
        <v>0</v>
      </c>
      <c r="Q26" s="913">
        <v>0</v>
      </c>
      <c r="R26" s="913">
        <v>10</v>
      </c>
      <c r="S26" s="913">
        <v>0</v>
      </c>
      <c r="T26" s="913">
        <v>0</v>
      </c>
      <c r="U26" s="913">
        <v>0</v>
      </c>
      <c r="V26" s="913">
        <v>0</v>
      </c>
      <c r="W26" s="913">
        <v>1</v>
      </c>
      <c r="X26" s="913">
        <v>1</v>
      </c>
      <c r="Y26" s="916">
        <v>0</v>
      </c>
      <c r="Z26" s="922">
        <f t="shared" si="0"/>
        <v>22</v>
      </c>
      <c r="AA26" s="913">
        <f>Z26+'معدات 11'!Z25</f>
        <v>83</v>
      </c>
      <c r="AB26" s="1121" t="s">
        <v>433</v>
      </c>
      <c r="AC26" s="919"/>
      <c r="AD26" s="880"/>
    </row>
    <row r="27" spans="1:30" ht="20.100000000000001" customHeight="1" x14ac:dyDescent="0.2">
      <c r="A27" s="1961" t="s">
        <v>947</v>
      </c>
      <c r="B27" s="1961" t="s">
        <v>947</v>
      </c>
      <c r="C27" s="907">
        <v>0</v>
      </c>
      <c r="D27" s="907">
        <v>1</v>
      </c>
      <c r="E27" s="907">
        <v>2</v>
      </c>
      <c r="F27" s="907">
        <v>0</v>
      </c>
      <c r="G27" s="907">
        <v>0</v>
      </c>
      <c r="H27" s="907">
        <v>0</v>
      </c>
      <c r="I27" s="907">
        <v>0</v>
      </c>
      <c r="J27" s="907">
        <v>0</v>
      </c>
      <c r="K27" s="907">
        <v>3</v>
      </c>
      <c r="L27" s="907">
        <v>0</v>
      </c>
      <c r="M27" s="907">
        <v>0</v>
      </c>
      <c r="N27" s="907">
        <v>0</v>
      </c>
      <c r="O27" s="907">
        <v>0</v>
      </c>
      <c r="P27" s="907">
        <v>0</v>
      </c>
      <c r="Q27" s="907">
        <v>0</v>
      </c>
      <c r="R27" s="907">
        <v>0</v>
      </c>
      <c r="S27" s="907">
        <v>42</v>
      </c>
      <c r="T27" s="907">
        <v>0</v>
      </c>
      <c r="U27" s="907">
        <v>6</v>
      </c>
      <c r="V27" s="907">
        <v>0</v>
      </c>
      <c r="W27" s="907">
        <v>63.999999999999993</v>
      </c>
      <c r="X27" s="907">
        <v>14</v>
      </c>
      <c r="Y27" s="916">
        <v>0</v>
      </c>
      <c r="Z27" s="907">
        <f t="shared" si="0"/>
        <v>132</v>
      </c>
      <c r="AA27" s="907">
        <f>Z27+'معدات 11'!Z26</f>
        <v>663</v>
      </c>
      <c r="AB27" s="1125" t="s">
        <v>948</v>
      </c>
      <c r="AC27" s="912"/>
      <c r="AD27" s="262"/>
    </row>
    <row r="28" spans="1:30" ht="20.100000000000001" customHeight="1" thickBot="1" x14ac:dyDescent="0.25">
      <c r="A28" s="1964" t="s">
        <v>663</v>
      </c>
      <c r="B28" s="1964" t="s">
        <v>663</v>
      </c>
      <c r="C28" s="907">
        <v>0</v>
      </c>
      <c r="D28" s="907">
        <v>123</v>
      </c>
      <c r="E28" s="907">
        <v>0</v>
      </c>
      <c r="F28" s="907">
        <v>0</v>
      </c>
      <c r="G28" s="907">
        <v>0</v>
      </c>
      <c r="H28" s="907">
        <v>0</v>
      </c>
      <c r="I28" s="907">
        <v>0</v>
      </c>
      <c r="J28" s="907">
        <v>0</v>
      </c>
      <c r="K28" s="907">
        <v>5</v>
      </c>
      <c r="L28" s="907">
        <v>0</v>
      </c>
      <c r="M28" s="907">
        <v>2</v>
      </c>
      <c r="N28" s="907">
        <v>0</v>
      </c>
      <c r="O28" s="907">
        <v>0</v>
      </c>
      <c r="P28" s="907">
        <v>0</v>
      </c>
      <c r="Q28" s="907">
        <v>0</v>
      </c>
      <c r="R28" s="907">
        <v>0</v>
      </c>
      <c r="S28" s="907">
        <v>6</v>
      </c>
      <c r="T28" s="907">
        <v>0</v>
      </c>
      <c r="U28" s="907">
        <v>0</v>
      </c>
      <c r="V28" s="907">
        <v>0</v>
      </c>
      <c r="W28" s="907">
        <v>6</v>
      </c>
      <c r="X28" s="907">
        <v>57</v>
      </c>
      <c r="Y28" s="916">
        <v>0</v>
      </c>
      <c r="Z28" s="922">
        <f t="shared" si="0"/>
        <v>199</v>
      </c>
      <c r="AA28" s="907">
        <f>Z28+'معدات 11'!Z27</f>
        <v>408</v>
      </c>
      <c r="AB28" s="1121" t="s">
        <v>435</v>
      </c>
      <c r="AC28" s="920"/>
      <c r="AD28" s="262"/>
    </row>
    <row r="29" spans="1:30" ht="20.100000000000001" customHeight="1" thickBot="1" x14ac:dyDescent="0.25">
      <c r="A29" s="1974" t="s">
        <v>700</v>
      </c>
      <c r="B29" s="1974" t="s">
        <v>700</v>
      </c>
      <c r="C29" s="1025">
        <v>0</v>
      </c>
      <c r="D29" s="1025">
        <v>2</v>
      </c>
      <c r="E29" s="1025">
        <v>0</v>
      </c>
      <c r="F29" s="1025">
        <v>0</v>
      </c>
      <c r="G29" s="1025">
        <v>0</v>
      </c>
      <c r="H29" s="1025">
        <v>0</v>
      </c>
      <c r="I29" s="1025">
        <v>0</v>
      </c>
      <c r="J29" s="1025">
        <v>0</v>
      </c>
      <c r="K29" s="1025">
        <v>1</v>
      </c>
      <c r="L29" s="1025">
        <v>0</v>
      </c>
      <c r="M29" s="1025">
        <v>0</v>
      </c>
      <c r="N29" s="1025">
        <v>0</v>
      </c>
      <c r="O29" s="1025">
        <v>0</v>
      </c>
      <c r="P29" s="1025">
        <v>0</v>
      </c>
      <c r="Q29" s="1025">
        <v>0</v>
      </c>
      <c r="R29" s="1025">
        <v>0</v>
      </c>
      <c r="S29" s="1025">
        <v>26</v>
      </c>
      <c r="T29" s="1025">
        <v>3</v>
      </c>
      <c r="U29" s="1025">
        <v>1</v>
      </c>
      <c r="V29" s="1025">
        <v>0</v>
      </c>
      <c r="W29" s="1025">
        <v>9</v>
      </c>
      <c r="X29" s="1025">
        <v>4</v>
      </c>
      <c r="Y29" s="1025">
        <v>0</v>
      </c>
      <c r="Z29" s="907">
        <f t="shared" si="0"/>
        <v>46</v>
      </c>
      <c r="AA29" s="1025">
        <f>Z29+'معدات 11'!Z28</f>
        <v>179</v>
      </c>
      <c r="AB29" s="1209" t="s">
        <v>949</v>
      </c>
      <c r="AC29" s="988"/>
      <c r="AD29" s="262"/>
    </row>
    <row r="30" spans="1:30" ht="20.100000000000001" customHeight="1" thickBot="1" x14ac:dyDescent="0.25">
      <c r="A30" s="1967" t="s">
        <v>363</v>
      </c>
      <c r="B30" s="1968"/>
      <c r="C30" s="929">
        <f>SUM(C10:C29)</f>
        <v>2</v>
      </c>
      <c r="D30" s="990">
        <f t="shared" ref="D30:Y30" si="1">SUM(D10:D29)</f>
        <v>168</v>
      </c>
      <c r="E30" s="990">
        <f t="shared" si="1"/>
        <v>23</v>
      </c>
      <c r="F30" s="990">
        <f t="shared" si="1"/>
        <v>147</v>
      </c>
      <c r="G30" s="990">
        <f t="shared" si="1"/>
        <v>101</v>
      </c>
      <c r="H30" s="990">
        <f t="shared" si="1"/>
        <v>6</v>
      </c>
      <c r="I30" s="990">
        <f t="shared" si="1"/>
        <v>170</v>
      </c>
      <c r="J30" s="990">
        <f t="shared" si="1"/>
        <v>0</v>
      </c>
      <c r="K30" s="990">
        <f t="shared" si="1"/>
        <v>1034</v>
      </c>
      <c r="L30" s="990">
        <f t="shared" si="1"/>
        <v>83</v>
      </c>
      <c r="M30" s="990">
        <f t="shared" si="1"/>
        <v>4</v>
      </c>
      <c r="N30" s="990">
        <f t="shared" si="1"/>
        <v>27</v>
      </c>
      <c r="O30" s="990">
        <f t="shared" si="1"/>
        <v>6</v>
      </c>
      <c r="P30" s="990">
        <f t="shared" si="1"/>
        <v>2</v>
      </c>
      <c r="Q30" s="990">
        <f t="shared" si="1"/>
        <v>0</v>
      </c>
      <c r="R30" s="990">
        <f t="shared" si="1"/>
        <v>45</v>
      </c>
      <c r="S30" s="990">
        <f t="shared" si="1"/>
        <v>1044.9999999999998</v>
      </c>
      <c r="T30" s="990">
        <f t="shared" si="1"/>
        <v>845</v>
      </c>
      <c r="U30" s="990">
        <f t="shared" si="1"/>
        <v>150</v>
      </c>
      <c r="V30" s="990">
        <f t="shared" si="1"/>
        <v>0</v>
      </c>
      <c r="W30" s="990">
        <f t="shared" si="1"/>
        <v>480</v>
      </c>
      <c r="X30" s="990">
        <f t="shared" si="1"/>
        <v>1838.0000000000002</v>
      </c>
      <c r="Y30" s="990">
        <f t="shared" si="1"/>
        <v>1</v>
      </c>
      <c r="Z30" s="990">
        <f>SUM(Z10:Z29)</f>
        <v>6177</v>
      </c>
      <c r="AA30" s="990">
        <f>SUM(AA10:AA29)</f>
        <v>12611</v>
      </c>
      <c r="AB30" s="929"/>
      <c r="AC30" s="991"/>
      <c r="AD30" s="262"/>
    </row>
    <row r="31" spans="1:30" ht="20.100000000000001" customHeight="1" x14ac:dyDescent="0.2">
      <c r="A31" s="993" t="s">
        <v>980</v>
      </c>
      <c r="B31" s="993"/>
      <c r="C31" s="989">
        <v>0</v>
      </c>
      <c r="D31" s="989">
        <v>0</v>
      </c>
      <c r="E31" s="989">
        <v>0</v>
      </c>
      <c r="F31" s="989">
        <v>0</v>
      </c>
      <c r="G31" s="989">
        <v>0</v>
      </c>
      <c r="H31" s="989">
        <v>0</v>
      </c>
      <c r="I31" s="989">
        <v>0</v>
      </c>
      <c r="J31" s="989">
        <v>0</v>
      </c>
      <c r="K31" s="989">
        <v>0</v>
      </c>
      <c r="L31" s="989">
        <v>0</v>
      </c>
      <c r="M31" s="989">
        <v>0</v>
      </c>
      <c r="N31" s="989">
        <v>0</v>
      </c>
      <c r="O31" s="989">
        <v>0</v>
      </c>
      <c r="P31" s="989">
        <v>0</v>
      </c>
      <c r="Q31" s="989">
        <v>0</v>
      </c>
      <c r="R31" s="989">
        <v>0</v>
      </c>
      <c r="S31" s="989">
        <v>0</v>
      </c>
      <c r="T31" s="989">
        <v>0</v>
      </c>
      <c r="U31" s="989">
        <v>0</v>
      </c>
      <c r="V31" s="989">
        <v>0</v>
      </c>
      <c r="W31" s="989">
        <v>0</v>
      </c>
      <c r="X31" s="989">
        <v>0</v>
      </c>
      <c r="Y31" s="989">
        <v>0</v>
      </c>
      <c r="Z31" s="895">
        <f t="shared" ref="Z31:Z39" si="2">SUM(C31:Y31)</f>
        <v>0</v>
      </c>
      <c r="AA31" s="989">
        <f>Z31+'معدات 11'!Z30</f>
        <v>1</v>
      </c>
      <c r="AB31" s="1126" t="s">
        <v>950</v>
      </c>
      <c r="AC31" s="989"/>
      <c r="AD31" s="262"/>
    </row>
    <row r="32" spans="1:30" ht="20.100000000000001" customHeight="1" x14ac:dyDescent="0.2">
      <c r="A32" s="1947" t="s">
        <v>951</v>
      </c>
      <c r="B32" s="1948"/>
      <c r="C32" s="922">
        <v>0</v>
      </c>
      <c r="D32" s="895">
        <v>0</v>
      </c>
      <c r="E32" s="895">
        <v>1</v>
      </c>
      <c r="F32" s="895">
        <v>0</v>
      </c>
      <c r="G32" s="895">
        <v>0</v>
      </c>
      <c r="H32" s="895">
        <v>0</v>
      </c>
      <c r="I32" s="895">
        <v>0</v>
      </c>
      <c r="J32" s="922">
        <v>0</v>
      </c>
      <c r="K32" s="895">
        <v>0</v>
      </c>
      <c r="L32" s="895">
        <v>0</v>
      </c>
      <c r="M32" s="895">
        <v>0</v>
      </c>
      <c r="N32" s="895">
        <v>0</v>
      </c>
      <c r="O32" s="895">
        <v>0</v>
      </c>
      <c r="P32" s="895">
        <v>0</v>
      </c>
      <c r="Q32" s="922">
        <v>0</v>
      </c>
      <c r="R32" s="895">
        <v>0</v>
      </c>
      <c r="S32" s="895">
        <v>0</v>
      </c>
      <c r="T32" s="895">
        <v>0</v>
      </c>
      <c r="U32" s="895">
        <v>0</v>
      </c>
      <c r="V32" s="895">
        <v>0</v>
      </c>
      <c r="W32" s="895">
        <v>1</v>
      </c>
      <c r="X32" s="895">
        <v>0</v>
      </c>
      <c r="Y32" s="922">
        <v>0</v>
      </c>
      <c r="Z32" s="907">
        <f t="shared" si="2"/>
        <v>2</v>
      </c>
      <c r="AA32" s="989">
        <f>Z32+'معدات 11'!Z31</f>
        <v>16</v>
      </c>
      <c r="AB32" s="1127" t="s">
        <v>501</v>
      </c>
      <c r="AC32" s="923"/>
      <c r="AD32" s="262"/>
    </row>
    <row r="33" spans="1:30" ht="20.100000000000001" customHeight="1" x14ac:dyDescent="0.2">
      <c r="A33" s="1944" t="s">
        <v>952</v>
      </c>
      <c r="B33" s="1945" t="s">
        <v>952</v>
      </c>
      <c r="C33" s="922">
        <v>0</v>
      </c>
      <c r="D33" s="907">
        <v>1</v>
      </c>
      <c r="E33" s="907">
        <v>1</v>
      </c>
      <c r="F33" s="907">
        <v>0</v>
      </c>
      <c r="G33" s="907">
        <v>0</v>
      </c>
      <c r="H33" s="907">
        <v>0</v>
      </c>
      <c r="I33" s="907">
        <v>0</v>
      </c>
      <c r="J33" s="907">
        <v>0</v>
      </c>
      <c r="K33" s="907">
        <v>3</v>
      </c>
      <c r="L33" s="907">
        <v>0</v>
      </c>
      <c r="M33" s="907">
        <v>0</v>
      </c>
      <c r="N33" s="907">
        <v>0</v>
      </c>
      <c r="O33" s="907">
        <v>1</v>
      </c>
      <c r="P33" s="907">
        <v>0</v>
      </c>
      <c r="Q33" s="907">
        <v>0</v>
      </c>
      <c r="R33" s="907">
        <v>0</v>
      </c>
      <c r="S33" s="907">
        <v>0</v>
      </c>
      <c r="T33" s="907">
        <v>0</v>
      </c>
      <c r="U33" s="907">
        <v>0</v>
      </c>
      <c r="V33" s="907">
        <v>0</v>
      </c>
      <c r="W33" s="907">
        <v>1</v>
      </c>
      <c r="X33" s="907">
        <v>72</v>
      </c>
      <c r="Y33" s="922">
        <v>0</v>
      </c>
      <c r="Z33" s="922">
        <f t="shared" si="2"/>
        <v>79</v>
      </c>
      <c r="AA33" s="922">
        <f>Z33+'معدات 11'!Z32</f>
        <v>93</v>
      </c>
      <c r="AB33" s="1121" t="s">
        <v>443</v>
      </c>
      <c r="AC33" s="909"/>
      <c r="AD33" s="262"/>
    </row>
    <row r="34" spans="1:30" ht="20.100000000000001" customHeight="1" x14ac:dyDescent="0.2">
      <c r="A34" s="1944" t="s">
        <v>674</v>
      </c>
      <c r="B34" s="1945" t="s">
        <v>674</v>
      </c>
      <c r="C34" s="922">
        <v>0</v>
      </c>
      <c r="D34" s="907">
        <v>0</v>
      </c>
      <c r="E34" s="907">
        <v>0</v>
      </c>
      <c r="F34" s="907">
        <v>0</v>
      </c>
      <c r="G34" s="907">
        <v>0</v>
      </c>
      <c r="H34" s="907">
        <v>0</v>
      </c>
      <c r="I34" s="907">
        <v>0</v>
      </c>
      <c r="J34" s="907">
        <v>0</v>
      </c>
      <c r="K34" s="907">
        <v>0</v>
      </c>
      <c r="L34" s="907">
        <v>0</v>
      </c>
      <c r="M34" s="907">
        <v>0</v>
      </c>
      <c r="N34" s="907">
        <v>0</v>
      </c>
      <c r="O34" s="907">
        <v>0</v>
      </c>
      <c r="P34" s="907">
        <v>0</v>
      </c>
      <c r="Q34" s="907">
        <v>0</v>
      </c>
      <c r="R34" s="907">
        <v>0</v>
      </c>
      <c r="S34" s="907">
        <v>0</v>
      </c>
      <c r="T34" s="907">
        <v>0</v>
      </c>
      <c r="U34" s="907">
        <v>0</v>
      </c>
      <c r="V34" s="907">
        <v>0</v>
      </c>
      <c r="W34" s="907">
        <v>0</v>
      </c>
      <c r="X34" s="907">
        <v>0</v>
      </c>
      <c r="Y34" s="922">
        <v>0</v>
      </c>
      <c r="Z34" s="907">
        <f t="shared" si="2"/>
        <v>0</v>
      </c>
      <c r="AA34" s="907">
        <f>Z34+'معدات 11'!Z33</f>
        <v>21</v>
      </c>
      <c r="AB34" s="1128" t="s">
        <v>953</v>
      </c>
      <c r="AC34" s="924"/>
      <c r="AD34" s="262"/>
    </row>
    <row r="35" spans="1:30" ht="20.100000000000001" customHeight="1" x14ac:dyDescent="0.25">
      <c r="A35" s="1117" t="s">
        <v>319</v>
      </c>
      <c r="B35" s="1117"/>
      <c r="C35" s="922">
        <v>0</v>
      </c>
      <c r="D35" s="907">
        <v>0</v>
      </c>
      <c r="E35" s="907">
        <v>0</v>
      </c>
      <c r="F35" s="907">
        <v>0</v>
      </c>
      <c r="G35" s="907">
        <v>0</v>
      </c>
      <c r="H35" s="907">
        <v>0</v>
      </c>
      <c r="I35" s="907">
        <v>0</v>
      </c>
      <c r="J35" s="907">
        <v>0</v>
      </c>
      <c r="K35" s="907">
        <v>0</v>
      </c>
      <c r="L35" s="907">
        <v>0</v>
      </c>
      <c r="M35" s="907">
        <v>0</v>
      </c>
      <c r="N35" s="907">
        <v>0</v>
      </c>
      <c r="O35" s="907">
        <v>0</v>
      </c>
      <c r="P35" s="907">
        <v>0</v>
      </c>
      <c r="Q35" s="907">
        <v>0</v>
      </c>
      <c r="R35" s="907">
        <v>0</v>
      </c>
      <c r="S35" s="907">
        <v>0</v>
      </c>
      <c r="T35" s="907">
        <v>0</v>
      </c>
      <c r="U35" s="907">
        <v>0</v>
      </c>
      <c r="V35" s="907">
        <v>0</v>
      </c>
      <c r="W35" s="907">
        <v>0</v>
      </c>
      <c r="X35" s="907">
        <v>0</v>
      </c>
      <c r="Y35" s="922">
        <v>0</v>
      </c>
      <c r="Z35" s="922">
        <f t="shared" si="2"/>
        <v>0</v>
      </c>
      <c r="AA35" s="922">
        <f>Z35+'معدات 11'!Z34</f>
        <v>10</v>
      </c>
      <c r="AB35" s="1128" t="s">
        <v>452</v>
      </c>
      <c r="AC35" s="925"/>
      <c r="AD35" s="262"/>
    </row>
    <row r="36" spans="1:30" ht="20.100000000000001" customHeight="1" x14ac:dyDescent="0.25">
      <c r="A36" s="1944" t="s">
        <v>675</v>
      </c>
      <c r="B36" s="1945" t="s">
        <v>675</v>
      </c>
      <c r="C36" s="922">
        <v>0</v>
      </c>
      <c r="D36" s="907">
        <v>0</v>
      </c>
      <c r="E36" s="907">
        <v>0</v>
      </c>
      <c r="F36" s="907">
        <v>0</v>
      </c>
      <c r="G36" s="907">
        <v>0</v>
      </c>
      <c r="H36" s="907">
        <v>0</v>
      </c>
      <c r="I36" s="907">
        <v>0</v>
      </c>
      <c r="J36" s="907">
        <v>0</v>
      </c>
      <c r="K36" s="907">
        <v>0</v>
      </c>
      <c r="L36" s="907">
        <v>0</v>
      </c>
      <c r="M36" s="907">
        <v>0</v>
      </c>
      <c r="N36" s="907">
        <v>0</v>
      </c>
      <c r="O36" s="907">
        <v>0</v>
      </c>
      <c r="P36" s="907">
        <v>0</v>
      </c>
      <c r="Q36" s="907">
        <v>0</v>
      </c>
      <c r="R36" s="907">
        <v>0</v>
      </c>
      <c r="S36" s="907">
        <v>0</v>
      </c>
      <c r="T36" s="907">
        <v>0</v>
      </c>
      <c r="U36" s="907">
        <v>0</v>
      </c>
      <c r="V36" s="907">
        <v>0</v>
      </c>
      <c r="W36" s="907">
        <v>0</v>
      </c>
      <c r="X36" s="907">
        <v>0</v>
      </c>
      <c r="Y36" s="922">
        <v>0</v>
      </c>
      <c r="Z36" s="907">
        <f t="shared" si="2"/>
        <v>0</v>
      </c>
      <c r="AA36" s="907">
        <f>Z36+'معدات 11'!Z35</f>
        <v>2</v>
      </c>
      <c r="AB36" s="1129" t="s">
        <v>981</v>
      </c>
      <c r="AC36" s="925"/>
      <c r="AD36" s="262"/>
    </row>
    <row r="37" spans="1:30" ht="20.100000000000001" customHeight="1" x14ac:dyDescent="0.25">
      <c r="A37" s="1949" t="s">
        <v>839</v>
      </c>
      <c r="B37" s="1950" t="s">
        <v>839</v>
      </c>
      <c r="C37" s="1025">
        <v>7</v>
      </c>
      <c r="D37" s="895">
        <v>4</v>
      </c>
      <c r="E37" s="1025">
        <v>0</v>
      </c>
      <c r="F37" s="1025">
        <v>0</v>
      </c>
      <c r="G37" s="1025">
        <v>2</v>
      </c>
      <c r="H37" s="1025">
        <v>2</v>
      </c>
      <c r="I37" s="1025">
        <v>14</v>
      </c>
      <c r="J37" s="1025">
        <v>0</v>
      </c>
      <c r="K37" s="1025">
        <v>18</v>
      </c>
      <c r="L37" s="1025">
        <v>0</v>
      </c>
      <c r="M37" s="1025">
        <v>5</v>
      </c>
      <c r="N37" s="1025">
        <v>0</v>
      </c>
      <c r="O37" s="1025">
        <v>9</v>
      </c>
      <c r="P37" s="1025">
        <v>0</v>
      </c>
      <c r="Q37" s="1025">
        <v>0</v>
      </c>
      <c r="R37" s="1025">
        <v>0</v>
      </c>
      <c r="S37" s="1025">
        <v>0</v>
      </c>
      <c r="T37" s="1025">
        <v>1</v>
      </c>
      <c r="U37" s="1025">
        <v>9</v>
      </c>
      <c r="V37" s="1025">
        <v>7</v>
      </c>
      <c r="W37" s="1025">
        <v>95</v>
      </c>
      <c r="X37" s="1025">
        <v>27</v>
      </c>
      <c r="Y37" s="1025">
        <v>0</v>
      </c>
      <c r="Z37" s="922">
        <f t="shared" si="2"/>
        <v>200</v>
      </c>
      <c r="AA37" s="922">
        <f>Z37+'معدات 11'!Z36</f>
        <v>745</v>
      </c>
      <c r="AB37" s="1129" t="s">
        <v>455</v>
      </c>
      <c r="AC37" s="926"/>
      <c r="AD37" s="262"/>
    </row>
    <row r="38" spans="1:30" ht="20.100000000000001" customHeight="1" x14ac:dyDescent="0.2">
      <c r="A38" s="884" t="s">
        <v>165</v>
      </c>
      <c r="B38" s="884"/>
      <c r="C38" s="1025">
        <v>0</v>
      </c>
      <c r="D38" s="1025">
        <v>0</v>
      </c>
      <c r="E38" s="1025">
        <v>0</v>
      </c>
      <c r="F38" s="1025">
        <v>0</v>
      </c>
      <c r="G38" s="1025">
        <v>0</v>
      </c>
      <c r="H38" s="1025">
        <v>0</v>
      </c>
      <c r="I38" s="1025">
        <v>0</v>
      </c>
      <c r="J38" s="1025">
        <v>0</v>
      </c>
      <c r="K38" s="1025">
        <v>0</v>
      </c>
      <c r="L38" s="1025">
        <v>0</v>
      </c>
      <c r="M38" s="1025">
        <v>0</v>
      </c>
      <c r="N38" s="1025">
        <v>0</v>
      </c>
      <c r="O38" s="1025">
        <v>0</v>
      </c>
      <c r="P38" s="1025">
        <v>0</v>
      </c>
      <c r="Q38" s="1025">
        <v>0</v>
      </c>
      <c r="R38" s="1025">
        <v>0</v>
      </c>
      <c r="S38" s="1025">
        <v>0</v>
      </c>
      <c r="T38" s="1025">
        <v>0</v>
      </c>
      <c r="U38" s="1025">
        <v>1</v>
      </c>
      <c r="V38" s="1025">
        <v>0</v>
      </c>
      <c r="W38" s="1025">
        <v>1</v>
      </c>
      <c r="X38" s="1025">
        <v>0</v>
      </c>
      <c r="Y38" s="1025">
        <v>0</v>
      </c>
      <c r="Z38" s="907">
        <f t="shared" si="2"/>
        <v>2</v>
      </c>
      <c r="AA38" s="907">
        <f>Z38+'معدات 11'!Z37</f>
        <v>6</v>
      </c>
      <c r="AB38" s="1130" t="s">
        <v>456</v>
      </c>
      <c r="AC38" s="927"/>
      <c r="AD38" s="262"/>
    </row>
    <row r="39" spans="1:30" ht="20.100000000000001" customHeight="1" thickBot="1" x14ac:dyDescent="0.25">
      <c r="A39" s="1118" t="s">
        <v>984</v>
      </c>
      <c r="B39" s="1118"/>
      <c r="C39" s="1025">
        <v>0</v>
      </c>
      <c r="D39" s="1025">
        <v>0</v>
      </c>
      <c r="E39" s="1025">
        <v>0</v>
      </c>
      <c r="F39" s="1025">
        <v>0</v>
      </c>
      <c r="G39" s="1025">
        <v>0</v>
      </c>
      <c r="H39" s="1025">
        <v>0</v>
      </c>
      <c r="I39" s="1025">
        <v>0</v>
      </c>
      <c r="J39" s="1025">
        <v>0</v>
      </c>
      <c r="K39" s="1025">
        <v>0</v>
      </c>
      <c r="L39" s="1025">
        <v>0</v>
      </c>
      <c r="M39" s="1025">
        <v>0</v>
      </c>
      <c r="N39" s="1025">
        <v>0</v>
      </c>
      <c r="O39" s="1025">
        <v>0</v>
      </c>
      <c r="P39" s="1025">
        <v>0</v>
      </c>
      <c r="Q39" s="1025">
        <v>0</v>
      </c>
      <c r="R39" s="1025">
        <v>0</v>
      </c>
      <c r="S39" s="1025">
        <v>0</v>
      </c>
      <c r="T39" s="1025">
        <v>0</v>
      </c>
      <c r="U39" s="1025">
        <v>0</v>
      </c>
      <c r="V39" s="1025">
        <v>0</v>
      </c>
      <c r="W39" s="1025">
        <v>0</v>
      </c>
      <c r="X39" s="1025">
        <v>11</v>
      </c>
      <c r="Y39" s="1025">
        <v>0</v>
      </c>
      <c r="Z39" s="922">
        <f t="shared" si="2"/>
        <v>11</v>
      </c>
      <c r="AA39" s="922">
        <f>Z39+'معدات 11'!Z38</f>
        <v>23</v>
      </c>
      <c r="AB39" s="1079" t="s">
        <v>897</v>
      </c>
      <c r="AC39" s="928"/>
      <c r="AD39" s="262"/>
    </row>
    <row r="40" spans="1:30" ht="20.100000000000001" customHeight="1" thickBot="1" x14ac:dyDescent="0.25">
      <c r="A40" s="1975" t="s">
        <v>757</v>
      </c>
      <c r="B40" s="1953"/>
      <c r="C40" s="929">
        <f>SUM(C31:C39)</f>
        <v>7</v>
      </c>
      <c r="D40" s="990">
        <f t="shared" ref="D40:AA40" si="3">SUM(D31:D39)</f>
        <v>5</v>
      </c>
      <c r="E40" s="990">
        <f t="shared" si="3"/>
        <v>2</v>
      </c>
      <c r="F40" s="990">
        <f t="shared" si="3"/>
        <v>0</v>
      </c>
      <c r="G40" s="990">
        <f t="shared" si="3"/>
        <v>2</v>
      </c>
      <c r="H40" s="990">
        <f t="shared" si="3"/>
        <v>2</v>
      </c>
      <c r="I40" s="990">
        <f t="shared" si="3"/>
        <v>14</v>
      </c>
      <c r="J40" s="990">
        <f t="shared" si="3"/>
        <v>0</v>
      </c>
      <c r="K40" s="990">
        <f t="shared" si="3"/>
        <v>21</v>
      </c>
      <c r="L40" s="990">
        <f t="shared" si="3"/>
        <v>0</v>
      </c>
      <c r="M40" s="990">
        <f t="shared" si="3"/>
        <v>5</v>
      </c>
      <c r="N40" s="990">
        <f t="shared" si="3"/>
        <v>0</v>
      </c>
      <c r="O40" s="990">
        <f t="shared" si="3"/>
        <v>10</v>
      </c>
      <c r="P40" s="990">
        <f t="shared" si="3"/>
        <v>0</v>
      </c>
      <c r="Q40" s="990">
        <f t="shared" si="3"/>
        <v>0</v>
      </c>
      <c r="R40" s="990">
        <f t="shared" si="3"/>
        <v>0</v>
      </c>
      <c r="S40" s="990">
        <f t="shared" si="3"/>
        <v>0</v>
      </c>
      <c r="T40" s="990">
        <f t="shared" si="3"/>
        <v>1</v>
      </c>
      <c r="U40" s="990">
        <f t="shared" si="3"/>
        <v>10</v>
      </c>
      <c r="V40" s="990">
        <f t="shared" si="3"/>
        <v>7</v>
      </c>
      <c r="W40" s="990">
        <f t="shared" si="3"/>
        <v>98</v>
      </c>
      <c r="X40" s="990">
        <f t="shared" si="3"/>
        <v>110</v>
      </c>
      <c r="Y40" s="990">
        <f t="shared" si="3"/>
        <v>0</v>
      </c>
      <c r="Z40" s="990">
        <f t="shared" si="3"/>
        <v>294</v>
      </c>
      <c r="AA40" s="990">
        <f t="shared" si="3"/>
        <v>917</v>
      </c>
      <c r="AB40" s="1002" t="s">
        <v>458</v>
      </c>
      <c r="AC40" s="930"/>
      <c r="AD40" s="262"/>
    </row>
    <row r="41" spans="1:30" ht="20.100000000000001" customHeight="1" thickBot="1" x14ac:dyDescent="0.25">
      <c r="A41" s="1021" t="s">
        <v>988</v>
      </c>
      <c r="B41" s="1021"/>
      <c r="C41" s="1026">
        <f>C40+C30</f>
        <v>9</v>
      </c>
      <c r="D41" s="1026">
        <f t="shared" ref="D41:AA41" si="4">D40+D30</f>
        <v>173</v>
      </c>
      <c r="E41" s="1026">
        <f t="shared" si="4"/>
        <v>25</v>
      </c>
      <c r="F41" s="1026">
        <f t="shared" si="4"/>
        <v>147</v>
      </c>
      <c r="G41" s="1026">
        <f t="shared" si="4"/>
        <v>103</v>
      </c>
      <c r="H41" s="1026">
        <f t="shared" si="4"/>
        <v>8</v>
      </c>
      <c r="I41" s="1026">
        <f t="shared" si="4"/>
        <v>184</v>
      </c>
      <c r="J41" s="1026">
        <f t="shared" si="4"/>
        <v>0</v>
      </c>
      <c r="K41" s="1026">
        <f t="shared" si="4"/>
        <v>1055</v>
      </c>
      <c r="L41" s="1026">
        <f t="shared" si="4"/>
        <v>83</v>
      </c>
      <c r="M41" s="1026">
        <f t="shared" si="4"/>
        <v>9</v>
      </c>
      <c r="N41" s="1026">
        <f t="shared" si="4"/>
        <v>27</v>
      </c>
      <c r="O41" s="1026">
        <f t="shared" si="4"/>
        <v>16</v>
      </c>
      <c r="P41" s="1026">
        <f t="shared" si="4"/>
        <v>2</v>
      </c>
      <c r="Q41" s="1026">
        <f t="shared" si="4"/>
        <v>0</v>
      </c>
      <c r="R41" s="1026">
        <f t="shared" si="4"/>
        <v>45</v>
      </c>
      <c r="S41" s="1026">
        <f t="shared" si="4"/>
        <v>1044.9999999999998</v>
      </c>
      <c r="T41" s="1026">
        <f t="shared" si="4"/>
        <v>846</v>
      </c>
      <c r="U41" s="1026">
        <f t="shared" si="4"/>
        <v>160</v>
      </c>
      <c r="V41" s="1026">
        <f t="shared" si="4"/>
        <v>7</v>
      </c>
      <c r="W41" s="1026">
        <f t="shared" si="4"/>
        <v>578</v>
      </c>
      <c r="X41" s="1026">
        <f t="shared" si="4"/>
        <v>1948.0000000000002</v>
      </c>
      <c r="Y41" s="1026">
        <f t="shared" si="4"/>
        <v>1</v>
      </c>
      <c r="Z41" s="1026">
        <f t="shared" si="4"/>
        <v>6471</v>
      </c>
      <c r="AA41" s="1026">
        <f t="shared" si="4"/>
        <v>13528</v>
      </c>
      <c r="AB41" s="1002" t="s">
        <v>458</v>
      </c>
      <c r="AC41" s="930"/>
      <c r="AD41" s="262"/>
    </row>
    <row r="42" spans="1:30" ht="20.100000000000001" customHeight="1" thickBot="1" x14ac:dyDescent="0.25">
      <c r="A42" s="1608" t="s">
        <v>743</v>
      </c>
      <c r="B42" s="1608"/>
      <c r="D42" s="1132"/>
      <c r="F42" s="1132"/>
      <c r="H42" s="1132"/>
      <c r="J42" s="1132"/>
      <c r="L42" s="1132"/>
      <c r="N42" s="1132"/>
      <c r="P42" s="1132"/>
      <c r="R42" s="1132"/>
      <c r="T42" s="1132"/>
      <c r="V42" s="1132"/>
      <c r="X42" s="1132"/>
      <c r="Z42" s="1132"/>
      <c r="AA42" s="1132"/>
      <c r="AB42" s="1119" t="s">
        <v>954</v>
      </c>
      <c r="AC42" s="921"/>
      <c r="AD42" s="262"/>
    </row>
    <row r="43" spans="1:30" ht="20.100000000000001" customHeight="1" x14ac:dyDescent="0.2">
      <c r="A43" s="1954" t="s">
        <v>72</v>
      </c>
      <c r="B43" s="1954"/>
      <c r="C43" s="989">
        <v>0</v>
      </c>
      <c r="D43" s="989">
        <v>2</v>
      </c>
      <c r="E43" s="989">
        <v>0</v>
      </c>
      <c r="F43" s="989">
        <v>0</v>
      </c>
      <c r="G43" s="989">
        <v>0</v>
      </c>
      <c r="H43" s="989">
        <v>0</v>
      </c>
      <c r="I43" s="989">
        <v>0</v>
      </c>
      <c r="J43" s="989">
        <v>0</v>
      </c>
      <c r="K43" s="989">
        <v>0</v>
      </c>
      <c r="L43" s="989">
        <v>0</v>
      </c>
      <c r="M43" s="989">
        <v>0</v>
      </c>
      <c r="N43" s="989">
        <v>0</v>
      </c>
      <c r="O43" s="989">
        <v>0</v>
      </c>
      <c r="P43" s="989">
        <v>0</v>
      </c>
      <c r="Q43" s="989">
        <v>0</v>
      </c>
      <c r="R43" s="989">
        <v>0</v>
      </c>
      <c r="S43" s="989">
        <v>5</v>
      </c>
      <c r="T43" s="989">
        <v>0</v>
      </c>
      <c r="U43" s="989">
        <v>0</v>
      </c>
      <c r="V43" s="989">
        <v>0</v>
      </c>
      <c r="W43" s="989">
        <v>3</v>
      </c>
      <c r="X43" s="989">
        <v>14</v>
      </c>
      <c r="Y43" s="989">
        <v>0</v>
      </c>
      <c r="Z43" s="989">
        <f t="shared" ref="Z43:Z50" si="5">SUM(C43:Y43)</f>
        <v>24</v>
      </c>
      <c r="AA43" s="989">
        <f>Z43+'معدات 11'!Z42</f>
        <v>895</v>
      </c>
      <c r="AB43" s="875" t="s">
        <v>424</v>
      </c>
      <c r="AC43" s="906"/>
      <c r="AD43" s="262"/>
    </row>
    <row r="44" spans="1:30" ht="20.100000000000001" customHeight="1" x14ac:dyDescent="0.2">
      <c r="A44" s="1965" t="s">
        <v>32</v>
      </c>
      <c r="B44" s="1965"/>
      <c r="C44" s="922">
        <v>0</v>
      </c>
      <c r="D44" s="922">
        <v>0</v>
      </c>
      <c r="E44" s="922">
        <v>0</v>
      </c>
      <c r="F44" s="922">
        <v>0</v>
      </c>
      <c r="G44" s="922">
        <v>0</v>
      </c>
      <c r="H44" s="922">
        <v>0</v>
      </c>
      <c r="I44" s="922">
        <v>0</v>
      </c>
      <c r="J44" s="922">
        <v>26</v>
      </c>
      <c r="K44" s="922">
        <v>3</v>
      </c>
      <c r="L44" s="922">
        <v>0</v>
      </c>
      <c r="M44" s="922">
        <v>0</v>
      </c>
      <c r="N44" s="922">
        <v>0</v>
      </c>
      <c r="O44" s="922">
        <v>0</v>
      </c>
      <c r="P44" s="922">
        <v>0</v>
      </c>
      <c r="Q44" s="922">
        <v>0</v>
      </c>
      <c r="R44" s="922">
        <v>0</v>
      </c>
      <c r="S44" s="922">
        <v>9</v>
      </c>
      <c r="T44" s="922">
        <v>0</v>
      </c>
      <c r="U44" s="922">
        <v>0</v>
      </c>
      <c r="V44" s="922">
        <v>0</v>
      </c>
      <c r="W44" s="922">
        <v>91</v>
      </c>
      <c r="X44" s="922">
        <v>466</v>
      </c>
      <c r="Y44" s="922">
        <v>0</v>
      </c>
      <c r="Z44" s="922">
        <f t="shared" si="5"/>
        <v>595</v>
      </c>
      <c r="AA44" s="922">
        <f>Z44+'معدات 11'!Z43</f>
        <v>748</v>
      </c>
      <c r="AB44" s="875" t="s">
        <v>426</v>
      </c>
      <c r="AC44" s="909"/>
      <c r="AD44" s="262"/>
    </row>
    <row r="45" spans="1:30" ht="20.100000000000001" customHeight="1" x14ac:dyDescent="0.2">
      <c r="A45" s="1648" t="s">
        <v>697</v>
      </c>
      <c r="B45" s="1648"/>
      <c r="C45" s="922">
        <v>0</v>
      </c>
      <c r="D45" s="922">
        <v>0</v>
      </c>
      <c r="E45" s="922">
        <v>2</v>
      </c>
      <c r="F45" s="922">
        <v>0</v>
      </c>
      <c r="G45" s="922">
        <v>0</v>
      </c>
      <c r="H45" s="922">
        <v>26</v>
      </c>
      <c r="I45" s="922">
        <v>0</v>
      </c>
      <c r="J45" s="922">
        <v>0</v>
      </c>
      <c r="K45" s="922">
        <v>42</v>
      </c>
      <c r="L45" s="922">
        <v>0</v>
      </c>
      <c r="M45" s="922">
        <v>1</v>
      </c>
      <c r="N45" s="922">
        <v>0</v>
      </c>
      <c r="O45" s="922">
        <v>0</v>
      </c>
      <c r="P45" s="922">
        <v>0</v>
      </c>
      <c r="Q45" s="922">
        <v>0</v>
      </c>
      <c r="R45" s="922">
        <v>37</v>
      </c>
      <c r="S45" s="922">
        <v>46</v>
      </c>
      <c r="T45" s="922">
        <v>35</v>
      </c>
      <c r="U45" s="922">
        <v>0</v>
      </c>
      <c r="V45" s="922">
        <v>0</v>
      </c>
      <c r="W45" s="922">
        <v>5</v>
      </c>
      <c r="X45" s="922">
        <v>250.99999999999997</v>
      </c>
      <c r="Y45" s="922">
        <v>0</v>
      </c>
      <c r="Z45" s="922">
        <f t="shared" si="5"/>
        <v>445</v>
      </c>
      <c r="AA45" s="922">
        <f>Z45+'معدات 11'!Z44</f>
        <v>1853</v>
      </c>
      <c r="AB45" s="875" t="s">
        <v>428</v>
      </c>
      <c r="AC45" s="909"/>
      <c r="AD45" s="262"/>
    </row>
    <row r="46" spans="1:30" ht="20.100000000000001" customHeight="1" x14ac:dyDescent="0.2">
      <c r="A46" s="1965" t="s">
        <v>701</v>
      </c>
      <c r="B46" s="1965"/>
      <c r="C46" s="922">
        <v>0</v>
      </c>
      <c r="D46" s="922">
        <v>0</v>
      </c>
      <c r="E46" s="922">
        <v>0</v>
      </c>
      <c r="F46" s="922">
        <v>0</v>
      </c>
      <c r="G46" s="922">
        <v>0</v>
      </c>
      <c r="H46" s="922">
        <v>4</v>
      </c>
      <c r="I46" s="922">
        <v>37</v>
      </c>
      <c r="J46" s="922">
        <v>0</v>
      </c>
      <c r="K46" s="922">
        <v>3</v>
      </c>
      <c r="L46" s="922">
        <v>0</v>
      </c>
      <c r="M46" s="922">
        <v>0</v>
      </c>
      <c r="N46" s="922">
        <v>11</v>
      </c>
      <c r="O46" s="922">
        <v>0</v>
      </c>
      <c r="P46" s="922">
        <v>0</v>
      </c>
      <c r="Q46" s="922">
        <v>0</v>
      </c>
      <c r="R46" s="922">
        <v>19</v>
      </c>
      <c r="S46" s="922">
        <v>4</v>
      </c>
      <c r="T46" s="922">
        <v>4</v>
      </c>
      <c r="U46" s="922">
        <v>0</v>
      </c>
      <c r="V46" s="922">
        <v>0</v>
      </c>
      <c r="W46" s="922">
        <v>1</v>
      </c>
      <c r="X46" s="922">
        <v>26</v>
      </c>
      <c r="Y46" s="922">
        <v>0</v>
      </c>
      <c r="Z46" s="922">
        <f t="shared" si="5"/>
        <v>109</v>
      </c>
      <c r="AA46" s="922">
        <f>Z46+'معدات 11'!Z45</f>
        <v>378</v>
      </c>
      <c r="AB46" s="875" t="s">
        <v>429</v>
      </c>
      <c r="AC46" s="912"/>
      <c r="AD46" s="262"/>
    </row>
    <row r="47" spans="1:30" ht="20.100000000000001" customHeight="1" x14ac:dyDescent="0.2">
      <c r="A47" s="1648" t="s">
        <v>699</v>
      </c>
      <c r="B47" s="1648"/>
      <c r="C47" s="922">
        <v>16</v>
      </c>
      <c r="D47" s="922">
        <v>4</v>
      </c>
      <c r="E47" s="922">
        <v>0</v>
      </c>
      <c r="F47" s="922">
        <v>13</v>
      </c>
      <c r="G47" s="922">
        <v>0</v>
      </c>
      <c r="H47" s="922">
        <v>0</v>
      </c>
      <c r="I47" s="922">
        <v>0</v>
      </c>
      <c r="J47" s="922">
        <v>0</v>
      </c>
      <c r="K47" s="922">
        <v>139</v>
      </c>
      <c r="L47" s="922">
        <v>0</v>
      </c>
      <c r="M47" s="922">
        <v>0</v>
      </c>
      <c r="N47" s="922">
        <v>4</v>
      </c>
      <c r="O47" s="922">
        <v>0</v>
      </c>
      <c r="P47" s="922">
        <v>7</v>
      </c>
      <c r="Q47" s="922">
        <v>0</v>
      </c>
      <c r="R47" s="922">
        <v>19</v>
      </c>
      <c r="S47" s="922">
        <v>49</v>
      </c>
      <c r="T47" s="922">
        <v>37</v>
      </c>
      <c r="U47" s="922">
        <v>21</v>
      </c>
      <c r="V47" s="922">
        <v>0</v>
      </c>
      <c r="W47" s="922">
        <v>57</v>
      </c>
      <c r="X47" s="922">
        <v>284</v>
      </c>
      <c r="Y47" s="922">
        <v>0</v>
      </c>
      <c r="Z47" s="922">
        <f t="shared" si="5"/>
        <v>650</v>
      </c>
      <c r="AA47" s="922">
        <f>Z47+'معدات 11'!Z46</f>
        <v>1909</v>
      </c>
      <c r="AB47" s="875" t="s">
        <v>461</v>
      </c>
      <c r="AC47" s="909"/>
      <c r="AD47" s="262"/>
    </row>
    <row r="48" spans="1:30" ht="20.100000000000001" customHeight="1" x14ac:dyDescent="0.2">
      <c r="A48" s="1648" t="s">
        <v>702</v>
      </c>
      <c r="B48" s="1648"/>
      <c r="C48" s="895">
        <v>2</v>
      </c>
      <c r="D48" s="895">
        <v>19</v>
      </c>
      <c r="E48" s="895">
        <v>0</v>
      </c>
      <c r="F48" s="895">
        <v>0</v>
      </c>
      <c r="G48" s="895">
        <v>0</v>
      </c>
      <c r="H48" s="895">
        <v>0</v>
      </c>
      <c r="I48" s="895">
        <v>6</v>
      </c>
      <c r="J48" s="895">
        <v>0</v>
      </c>
      <c r="K48" s="895">
        <v>26</v>
      </c>
      <c r="L48" s="895">
        <v>0</v>
      </c>
      <c r="M48" s="895">
        <v>3</v>
      </c>
      <c r="N48" s="895">
        <v>0</v>
      </c>
      <c r="O48" s="895">
        <v>0</v>
      </c>
      <c r="P48" s="895">
        <v>0</v>
      </c>
      <c r="Q48" s="895">
        <v>0</v>
      </c>
      <c r="R48" s="895">
        <v>10</v>
      </c>
      <c r="S48" s="895">
        <v>49</v>
      </c>
      <c r="T48" s="895">
        <v>2</v>
      </c>
      <c r="U48" s="895">
        <v>2</v>
      </c>
      <c r="V48" s="895">
        <v>0</v>
      </c>
      <c r="W48" s="895">
        <v>87</v>
      </c>
      <c r="X48" s="895">
        <v>53.999999999999993</v>
      </c>
      <c r="Y48" s="895">
        <v>0</v>
      </c>
      <c r="Z48" s="895">
        <f t="shared" si="5"/>
        <v>260</v>
      </c>
      <c r="AA48" s="922">
        <f>Z48+'معدات 11'!Z47</f>
        <v>1112</v>
      </c>
      <c r="AB48" s="875" t="s">
        <v>431</v>
      </c>
      <c r="AC48" s="912"/>
      <c r="AD48" s="262"/>
    </row>
    <row r="49" spans="1:30" ht="20.100000000000001" customHeight="1" thickBot="1" x14ac:dyDescent="0.25">
      <c r="A49" s="1648" t="s">
        <v>663</v>
      </c>
      <c r="B49" s="1648"/>
      <c r="C49" s="1024">
        <v>1</v>
      </c>
      <c r="D49" s="1024">
        <v>177</v>
      </c>
      <c r="E49" s="1024">
        <v>2</v>
      </c>
      <c r="F49" s="1024">
        <v>0</v>
      </c>
      <c r="G49" s="1024">
        <v>0</v>
      </c>
      <c r="H49" s="1024">
        <v>10</v>
      </c>
      <c r="I49" s="1024">
        <v>1</v>
      </c>
      <c r="J49" s="1024">
        <v>0</v>
      </c>
      <c r="K49" s="1024">
        <v>25</v>
      </c>
      <c r="L49" s="1024">
        <v>0</v>
      </c>
      <c r="M49" s="1024">
        <v>0</v>
      </c>
      <c r="N49" s="1024">
        <v>0</v>
      </c>
      <c r="O49" s="1024">
        <v>0</v>
      </c>
      <c r="P49" s="1024">
        <v>0</v>
      </c>
      <c r="Q49" s="1024">
        <v>0</v>
      </c>
      <c r="R49" s="1024">
        <v>2</v>
      </c>
      <c r="S49" s="1024">
        <v>37</v>
      </c>
      <c r="T49" s="1024">
        <v>4</v>
      </c>
      <c r="U49" s="1024">
        <v>2</v>
      </c>
      <c r="V49" s="1024">
        <v>0</v>
      </c>
      <c r="W49" s="1024">
        <v>49</v>
      </c>
      <c r="X49" s="1024">
        <v>166</v>
      </c>
      <c r="Y49" s="1024">
        <v>0</v>
      </c>
      <c r="Z49" s="1024">
        <f t="shared" si="5"/>
        <v>476</v>
      </c>
      <c r="AA49" s="922">
        <f>Z49+'معدات 11'!Z48</f>
        <v>1002</v>
      </c>
      <c r="AB49" s="875" t="s">
        <v>433</v>
      </c>
      <c r="AC49" s="911"/>
      <c r="AD49" s="262"/>
    </row>
    <row r="50" spans="1:30" ht="20.100000000000001" customHeight="1" thickBot="1" x14ac:dyDescent="0.25">
      <c r="A50" s="1648" t="s">
        <v>956</v>
      </c>
      <c r="B50" s="1648"/>
      <c r="C50" s="895">
        <v>0</v>
      </c>
      <c r="D50" s="1013">
        <v>0</v>
      </c>
      <c r="E50" s="1013">
        <v>0</v>
      </c>
      <c r="F50" s="1013">
        <v>0</v>
      </c>
      <c r="G50" s="1013">
        <v>0</v>
      </c>
      <c r="H50" s="1013">
        <v>0</v>
      </c>
      <c r="I50" s="1013">
        <v>3</v>
      </c>
      <c r="J50" s="1013">
        <v>0</v>
      </c>
      <c r="K50" s="1013">
        <v>87</v>
      </c>
      <c r="L50" s="1013">
        <v>0</v>
      </c>
      <c r="M50" s="1013">
        <v>0</v>
      </c>
      <c r="N50" s="1013">
        <v>0</v>
      </c>
      <c r="O50" s="1013">
        <v>0</v>
      </c>
      <c r="P50" s="1013">
        <v>0</v>
      </c>
      <c r="Q50" s="1013">
        <v>0</v>
      </c>
      <c r="R50" s="1013">
        <v>0</v>
      </c>
      <c r="S50" s="1013">
        <v>0</v>
      </c>
      <c r="T50" s="1013">
        <v>0</v>
      </c>
      <c r="U50" s="1013">
        <v>0</v>
      </c>
      <c r="V50" s="1013">
        <v>0</v>
      </c>
      <c r="W50" s="1013">
        <v>35</v>
      </c>
      <c r="X50" s="1013">
        <v>0</v>
      </c>
      <c r="Y50" s="1013">
        <v>0</v>
      </c>
      <c r="Z50" s="895">
        <f t="shared" si="5"/>
        <v>125</v>
      </c>
      <c r="AA50" s="895">
        <f>Z50+'معدات 11'!Z49</f>
        <v>256</v>
      </c>
      <c r="AB50" s="875" t="s">
        <v>435</v>
      </c>
      <c r="AC50" s="931"/>
      <c r="AD50" s="262"/>
    </row>
    <row r="51" spans="1:30" ht="20.100000000000001" customHeight="1" thickBot="1" x14ac:dyDescent="0.25">
      <c r="A51" s="1694" t="s">
        <v>744</v>
      </c>
      <c r="B51" s="1694"/>
      <c r="C51" s="1045"/>
      <c r="D51" s="496"/>
      <c r="E51" s="496"/>
      <c r="F51" s="496"/>
      <c r="G51" s="496"/>
      <c r="H51" s="496"/>
      <c r="I51" s="496"/>
      <c r="J51" s="496"/>
      <c r="K51" s="496"/>
      <c r="L51" s="496"/>
      <c r="M51" s="496"/>
      <c r="N51" s="496"/>
      <c r="O51" s="496"/>
      <c r="P51" s="496"/>
      <c r="Q51" s="496"/>
      <c r="R51" s="496"/>
      <c r="S51" s="496"/>
      <c r="T51" s="496"/>
      <c r="U51" s="496"/>
      <c r="V51" s="496"/>
      <c r="W51" s="496"/>
      <c r="X51" s="496"/>
      <c r="Y51" s="496"/>
      <c r="Z51" s="1045"/>
      <c r="AA51" s="1045"/>
      <c r="AB51" s="881" t="s">
        <v>954</v>
      </c>
      <c r="AC51" s="994"/>
      <c r="AD51" s="262"/>
    </row>
    <row r="52" spans="1:30" ht="20.100000000000001" customHeight="1" x14ac:dyDescent="0.2">
      <c r="A52" s="1966" t="s">
        <v>32</v>
      </c>
      <c r="B52" s="1966"/>
      <c r="C52" s="922">
        <v>0</v>
      </c>
      <c r="D52" s="922">
        <v>0</v>
      </c>
      <c r="E52" s="922">
        <v>0</v>
      </c>
      <c r="F52" s="922">
        <v>0</v>
      </c>
      <c r="G52" s="922">
        <v>0</v>
      </c>
      <c r="H52" s="922">
        <v>0</v>
      </c>
      <c r="I52" s="922">
        <v>0</v>
      </c>
      <c r="J52" s="922">
        <v>0</v>
      </c>
      <c r="K52" s="922">
        <v>0</v>
      </c>
      <c r="L52" s="922">
        <v>0</v>
      </c>
      <c r="M52" s="922">
        <v>0</v>
      </c>
      <c r="N52" s="922">
        <v>0</v>
      </c>
      <c r="O52" s="922">
        <v>0</v>
      </c>
      <c r="P52" s="922">
        <v>0</v>
      </c>
      <c r="Q52" s="922">
        <v>0</v>
      </c>
      <c r="R52" s="922">
        <v>0</v>
      </c>
      <c r="S52" s="922">
        <v>1</v>
      </c>
      <c r="T52" s="922">
        <v>0</v>
      </c>
      <c r="U52" s="922">
        <v>0</v>
      </c>
      <c r="V52" s="922">
        <v>0</v>
      </c>
      <c r="W52" s="922">
        <v>0</v>
      </c>
      <c r="X52" s="922">
        <v>0</v>
      </c>
      <c r="Y52" s="922">
        <v>0</v>
      </c>
      <c r="Z52" s="922">
        <f t="shared" ref="Z52:Z53" si="6">SUM(C52:Y52)</f>
        <v>1</v>
      </c>
      <c r="AA52" s="922">
        <f>Z52+'معدات 11'!Z51</f>
        <v>7</v>
      </c>
      <c r="AB52" s="889" t="s">
        <v>426</v>
      </c>
      <c r="AC52" s="994"/>
      <c r="AD52" s="262"/>
    </row>
    <row r="53" spans="1:30" ht="20.100000000000001" customHeight="1" thickBot="1" x14ac:dyDescent="0.25">
      <c r="A53" s="904" t="s">
        <v>27</v>
      </c>
      <c r="B53" s="894"/>
      <c r="C53" s="895">
        <v>0</v>
      </c>
      <c r="D53" s="895">
        <v>1</v>
      </c>
      <c r="E53" s="895">
        <v>0</v>
      </c>
      <c r="F53" s="895">
        <v>0</v>
      </c>
      <c r="G53" s="895">
        <v>0</v>
      </c>
      <c r="H53" s="895">
        <v>0</v>
      </c>
      <c r="I53" s="895">
        <v>0</v>
      </c>
      <c r="J53" s="895">
        <v>0</v>
      </c>
      <c r="K53" s="895">
        <v>0</v>
      </c>
      <c r="L53" s="895">
        <v>0</v>
      </c>
      <c r="M53" s="895">
        <v>0</v>
      </c>
      <c r="N53" s="895">
        <v>0</v>
      </c>
      <c r="O53" s="895">
        <v>0</v>
      </c>
      <c r="P53" s="895">
        <v>0</v>
      </c>
      <c r="Q53" s="895">
        <v>0</v>
      </c>
      <c r="R53" s="895">
        <v>0</v>
      </c>
      <c r="S53" s="895">
        <v>0</v>
      </c>
      <c r="T53" s="895">
        <v>0</v>
      </c>
      <c r="U53" s="895">
        <v>0</v>
      </c>
      <c r="V53" s="895">
        <v>0</v>
      </c>
      <c r="W53" s="895">
        <v>0</v>
      </c>
      <c r="X53" s="895">
        <v>0</v>
      </c>
      <c r="Y53" s="895">
        <v>0</v>
      </c>
      <c r="Z53" s="895">
        <f t="shared" si="6"/>
        <v>1</v>
      </c>
      <c r="AA53" s="922">
        <f>Z53+'معدات 11'!Z52</f>
        <v>7</v>
      </c>
      <c r="AB53" s="890" t="s">
        <v>433</v>
      </c>
      <c r="AC53" s="932"/>
      <c r="AD53" s="262"/>
    </row>
    <row r="54" spans="1:30" ht="20.100000000000001" customHeight="1" thickBot="1" x14ac:dyDescent="0.25">
      <c r="A54" s="1953" t="s">
        <v>362</v>
      </c>
      <c r="B54" s="1953"/>
      <c r="C54" s="929">
        <f>SUM(C43:C53)</f>
        <v>19</v>
      </c>
      <c r="D54" s="990">
        <f t="shared" ref="D54:AA54" si="7">SUM(D43:D53)</f>
        <v>203</v>
      </c>
      <c r="E54" s="990">
        <f t="shared" si="7"/>
        <v>4</v>
      </c>
      <c r="F54" s="990">
        <f t="shared" si="7"/>
        <v>13</v>
      </c>
      <c r="G54" s="990">
        <f t="shared" si="7"/>
        <v>0</v>
      </c>
      <c r="H54" s="990">
        <f t="shared" si="7"/>
        <v>40</v>
      </c>
      <c r="I54" s="990">
        <f t="shared" si="7"/>
        <v>47</v>
      </c>
      <c r="J54" s="990">
        <f t="shared" si="7"/>
        <v>26</v>
      </c>
      <c r="K54" s="990">
        <f t="shared" si="7"/>
        <v>325</v>
      </c>
      <c r="L54" s="990">
        <f t="shared" si="7"/>
        <v>0</v>
      </c>
      <c r="M54" s="990">
        <f t="shared" si="7"/>
        <v>4</v>
      </c>
      <c r="N54" s="990">
        <f t="shared" si="7"/>
        <v>15</v>
      </c>
      <c r="O54" s="990">
        <f t="shared" si="7"/>
        <v>0</v>
      </c>
      <c r="P54" s="990">
        <f t="shared" si="7"/>
        <v>7</v>
      </c>
      <c r="Q54" s="990">
        <f t="shared" si="7"/>
        <v>0</v>
      </c>
      <c r="R54" s="990">
        <f t="shared" si="7"/>
        <v>87</v>
      </c>
      <c r="S54" s="990">
        <f t="shared" si="7"/>
        <v>200</v>
      </c>
      <c r="T54" s="990">
        <f t="shared" si="7"/>
        <v>82</v>
      </c>
      <c r="U54" s="990">
        <f t="shared" si="7"/>
        <v>25</v>
      </c>
      <c r="V54" s="990">
        <f t="shared" si="7"/>
        <v>0</v>
      </c>
      <c r="W54" s="990">
        <f t="shared" si="7"/>
        <v>328</v>
      </c>
      <c r="X54" s="990">
        <f t="shared" si="7"/>
        <v>1261</v>
      </c>
      <c r="Y54" s="990">
        <f t="shared" si="7"/>
        <v>0</v>
      </c>
      <c r="Z54" s="990">
        <f t="shared" si="7"/>
        <v>2686</v>
      </c>
      <c r="AA54" s="990">
        <f t="shared" si="7"/>
        <v>8167</v>
      </c>
      <c r="AB54" s="933" t="s">
        <v>958</v>
      </c>
      <c r="AC54" s="933"/>
      <c r="AD54" s="262"/>
    </row>
    <row r="55" spans="1:30" ht="20.100000000000001" customHeight="1" thickBot="1" x14ac:dyDescent="0.25">
      <c r="A55" s="1701" t="s">
        <v>616</v>
      </c>
      <c r="B55" s="1701"/>
      <c r="C55" s="1026">
        <f>C54+C40+C30</f>
        <v>28</v>
      </c>
      <c r="D55" s="1026">
        <f t="shared" ref="D55:AA55" si="8">D54+D40+D30</f>
        <v>376</v>
      </c>
      <c r="E55" s="1026">
        <f t="shared" si="8"/>
        <v>29</v>
      </c>
      <c r="F55" s="1026">
        <f t="shared" si="8"/>
        <v>160</v>
      </c>
      <c r="G55" s="1026">
        <f t="shared" si="8"/>
        <v>103</v>
      </c>
      <c r="H55" s="1026">
        <f t="shared" si="8"/>
        <v>48</v>
      </c>
      <c r="I55" s="1026">
        <f t="shared" si="8"/>
        <v>231</v>
      </c>
      <c r="J55" s="1026">
        <f t="shared" si="8"/>
        <v>26</v>
      </c>
      <c r="K55" s="1026">
        <f t="shared" si="8"/>
        <v>1380</v>
      </c>
      <c r="L55" s="1026">
        <f t="shared" si="8"/>
        <v>83</v>
      </c>
      <c r="M55" s="1026">
        <f t="shared" si="8"/>
        <v>13</v>
      </c>
      <c r="N55" s="1026">
        <f t="shared" si="8"/>
        <v>42</v>
      </c>
      <c r="O55" s="1026">
        <f t="shared" si="8"/>
        <v>16</v>
      </c>
      <c r="P55" s="1026">
        <f t="shared" si="8"/>
        <v>9</v>
      </c>
      <c r="Q55" s="1026">
        <f t="shared" si="8"/>
        <v>0</v>
      </c>
      <c r="R55" s="1026">
        <f t="shared" si="8"/>
        <v>132</v>
      </c>
      <c r="S55" s="1026">
        <f t="shared" si="8"/>
        <v>1244.9999999999998</v>
      </c>
      <c r="T55" s="1026">
        <f t="shared" si="8"/>
        <v>928</v>
      </c>
      <c r="U55" s="1026">
        <f t="shared" si="8"/>
        <v>185</v>
      </c>
      <c r="V55" s="1026">
        <f t="shared" si="8"/>
        <v>7</v>
      </c>
      <c r="W55" s="1026">
        <f t="shared" si="8"/>
        <v>906</v>
      </c>
      <c r="X55" s="1026">
        <f t="shared" si="8"/>
        <v>3209</v>
      </c>
      <c r="Y55" s="1026">
        <f t="shared" si="8"/>
        <v>1</v>
      </c>
      <c r="Z55" s="1026">
        <f t="shared" si="8"/>
        <v>9157</v>
      </c>
      <c r="AA55" s="1026">
        <f t="shared" si="8"/>
        <v>21695</v>
      </c>
      <c r="AB55" s="1131" t="s">
        <v>959</v>
      </c>
      <c r="AC55" s="931"/>
      <c r="AD55" s="262"/>
    </row>
  </sheetData>
  <mergeCells count="73">
    <mergeCell ref="AA9:AB9"/>
    <mergeCell ref="A44:B44"/>
    <mergeCell ref="A49:B49"/>
    <mergeCell ref="A27:B27"/>
    <mergeCell ref="A28:B28"/>
    <mergeCell ref="A29:B29"/>
    <mergeCell ref="A37:B37"/>
    <mergeCell ref="A42:B42"/>
    <mergeCell ref="A43:B43"/>
    <mergeCell ref="A45:B45"/>
    <mergeCell ref="A36:B36"/>
    <mergeCell ref="A40:B40"/>
    <mergeCell ref="A9:D9"/>
    <mergeCell ref="A10:B10"/>
    <mergeCell ref="A14:B14"/>
    <mergeCell ref="A11:B11"/>
    <mergeCell ref="AB1:AC1"/>
    <mergeCell ref="A2:AC2"/>
    <mergeCell ref="A3:AC3"/>
    <mergeCell ref="A4:B8"/>
    <mergeCell ref="AB4:AC8"/>
    <mergeCell ref="C5:C7"/>
    <mergeCell ref="D5:D7"/>
    <mergeCell ref="E5:E7"/>
    <mergeCell ref="F5:F7"/>
    <mergeCell ref="Z5:Z7"/>
    <mergeCell ref="AA5:AA7"/>
    <mergeCell ref="Y5:Y6"/>
    <mergeCell ref="W5:W7"/>
    <mergeCell ref="G5:G7"/>
    <mergeCell ref="H5:H7"/>
    <mergeCell ref="A12:B12"/>
    <mergeCell ref="I5:I7"/>
    <mergeCell ref="J5:J6"/>
    <mergeCell ref="V5:V7"/>
    <mergeCell ref="M5:M7"/>
    <mergeCell ref="N5:N7"/>
    <mergeCell ref="O5:O7"/>
    <mergeCell ref="P5:P7"/>
    <mergeCell ref="Q5:Q6"/>
    <mergeCell ref="R5:R7"/>
    <mergeCell ref="K5:K7"/>
    <mergeCell ref="A19:B19"/>
    <mergeCell ref="A20:B20"/>
    <mergeCell ref="A30:B30"/>
    <mergeCell ref="A32:B32"/>
    <mergeCell ref="C4:Y4"/>
    <mergeCell ref="A13:B13"/>
    <mergeCell ref="A15:B15"/>
    <mergeCell ref="A16:B16"/>
    <mergeCell ref="A17:B17"/>
    <mergeCell ref="A18:B18"/>
    <mergeCell ref="X5:X7"/>
    <mergeCell ref="L5:L6"/>
    <mergeCell ref="A26:B26"/>
    <mergeCell ref="S5:S7"/>
    <mergeCell ref="T5:T7"/>
    <mergeCell ref="U5:U7"/>
    <mergeCell ref="A55:B55"/>
    <mergeCell ref="A46:B46"/>
    <mergeCell ref="A47:B47"/>
    <mergeCell ref="A48:B48"/>
    <mergeCell ref="A51:B51"/>
    <mergeCell ref="A54:B54"/>
    <mergeCell ref="A52:B52"/>
    <mergeCell ref="A50:B50"/>
    <mergeCell ref="A33:B33"/>
    <mergeCell ref="A34:B34"/>
    <mergeCell ref="A21:B21"/>
    <mergeCell ref="A22:B22"/>
    <mergeCell ref="A23:B23"/>
    <mergeCell ref="A24:B24"/>
    <mergeCell ref="A25:B25"/>
  </mergeCells>
  <printOptions horizontalCentered="1"/>
  <pageMargins left="0.16" right="0.24" top="0.32" bottom="0.34" header="0.26" footer="0.2"/>
  <pageSetup paperSize="9" scale="46" orientation="landscape" r:id="rId1"/>
  <headerFooter>
    <oddFooter>&amp;C&amp;12 26</oddFooter>
  </headerFooter>
  <rowBreaks count="1" manualBreakCount="1">
    <brk id="55" max="25" man="1"/>
  </rowBreaks>
  <colBreaks count="1" manualBreakCount="1">
    <brk id="29" max="44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82"/>
  <sheetViews>
    <sheetView rightToLeft="1" view="pageBreakPreview" zoomScale="60" zoomScaleNormal="70" workbookViewId="0">
      <selection activeCell="N13" sqref="N13"/>
    </sheetView>
  </sheetViews>
  <sheetFormatPr defaultRowHeight="14.25" x14ac:dyDescent="0.2"/>
  <cols>
    <col min="1" max="1" width="30.625" customWidth="1"/>
    <col min="2" max="2" width="23.125" customWidth="1"/>
    <col min="3" max="3" width="22.75" customWidth="1"/>
    <col min="4" max="4" width="13.625" customWidth="1"/>
    <col min="5" max="5" width="23.625" customWidth="1"/>
    <col min="6" max="6" width="12.375" customWidth="1"/>
    <col min="7" max="7" width="14.75" customWidth="1"/>
    <col min="8" max="8" width="12.125" customWidth="1"/>
    <col min="9" max="9" width="11.875" customWidth="1"/>
    <col min="10" max="10" width="12.375" customWidth="1"/>
    <col min="11" max="11" width="16.625" customWidth="1"/>
    <col min="12" max="12" width="37.875" customWidth="1"/>
  </cols>
  <sheetData>
    <row r="1" spans="1:14" ht="29.25" customHeight="1" x14ac:dyDescent="0.35">
      <c r="A1" s="759" t="s">
        <v>876</v>
      </c>
      <c r="B1" s="430"/>
      <c r="C1" s="430"/>
      <c r="D1" s="430"/>
      <c r="E1" s="56"/>
      <c r="F1" s="56"/>
      <c r="G1" s="56"/>
      <c r="H1" s="56"/>
      <c r="I1" s="56"/>
      <c r="J1" s="56"/>
      <c r="K1" s="56"/>
      <c r="L1" s="484" t="s">
        <v>626</v>
      </c>
      <c r="M1" s="23"/>
    </row>
    <row r="2" spans="1:14" ht="27.75" customHeight="1" x14ac:dyDescent="0.35">
      <c r="A2" s="1923" t="s">
        <v>1005</v>
      </c>
      <c r="B2" s="1923"/>
      <c r="C2" s="1923"/>
      <c r="D2" s="1923"/>
      <c r="E2" s="1923"/>
      <c r="F2" s="1923"/>
      <c r="G2" s="1923"/>
      <c r="H2" s="1923"/>
      <c r="I2" s="1923"/>
      <c r="J2" s="1923"/>
      <c r="K2" s="1923"/>
      <c r="L2" s="1923"/>
      <c r="M2" s="23"/>
    </row>
    <row r="3" spans="1:14" ht="49.5" customHeight="1" thickBot="1" x14ac:dyDescent="0.4">
      <c r="A3" s="1979" t="s">
        <v>822</v>
      </c>
      <c r="B3" s="1979"/>
      <c r="C3" s="1979"/>
      <c r="D3" s="1979"/>
      <c r="E3" s="1979"/>
      <c r="F3" s="1979"/>
      <c r="G3" s="1979"/>
      <c r="H3" s="1979"/>
      <c r="I3" s="1979"/>
      <c r="J3" s="1979"/>
      <c r="K3" s="1979"/>
      <c r="L3" s="1979"/>
      <c r="M3" s="23"/>
    </row>
    <row r="4" spans="1:14" ht="48" customHeight="1" thickBot="1" x14ac:dyDescent="0.4">
      <c r="A4" s="1985" t="s">
        <v>290</v>
      </c>
      <c r="B4" s="1978" t="s">
        <v>550</v>
      </c>
      <c r="C4" s="1978"/>
      <c r="D4" s="1988" t="s">
        <v>659</v>
      </c>
      <c r="E4" s="1978" t="s">
        <v>601</v>
      </c>
      <c r="F4" s="1978" t="s">
        <v>583</v>
      </c>
      <c r="G4" s="1978"/>
      <c r="H4" s="1978"/>
      <c r="I4" s="1978"/>
      <c r="J4" s="1978"/>
      <c r="K4" s="1982" t="s">
        <v>602</v>
      </c>
      <c r="L4" s="1980" t="s">
        <v>405</v>
      </c>
      <c r="M4" s="23"/>
    </row>
    <row r="5" spans="1:14" ht="29.25" customHeight="1" x14ac:dyDescent="0.35">
      <c r="A5" s="1986"/>
      <c r="B5" s="1376" t="s">
        <v>654</v>
      </c>
      <c r="C5" s="1376" t="s">
        <v>656</v>
      </c>
      <c r="D5" s="1989"/>
      <c r="E5" s="1984"/>
      <c r="F5" s="1376" t="s">
        <v>607</v>
      </c>
      <c r="G5" s="1376" t="s">
        <v>613</v>
      </c>
      <c r="H5" s="1376" t="s">
        <v>609</v>
      </c>
      <c r="I5" s="1376" t="s">
        <v>610</v>
      </c>
      <c r="J5" s="1376" t="s">
        <v>611</v>
      </c>
      <c r="K5" s="1983"/>
      <c r="L5" s="1788"/>
      <c r="M5" s="23"/>
    </row>
    <row r="6" spans="1:14" ht="44.25" customHeight="1" thickBot="1" x14ac:dyDescent="0.4">
      <c r="A6" s="1987"/>
      <c r="B6" s="1377" t="s">
        <v>653</v>
      </c>
      <c r="C6" s="1377" t="s">
        <v>655</v>
      </c>
      <c r="D6" s="1377" t="s">
        <v>658</v>
      </c>
      <c r="E6" s="1377" t="s">
        <v>600</v>
      </c>
      <c r="F6" s="1377" t="s">
        <v>604</v>
      </c>
      <c r="G6" s="1377" t="s">
        <v>612</v>
      </c>
      <c r="H6" s="1377" t="s">
        <v>606</v>
      </c>
      <c r="I6" s="1377" t="s">
        <v>549</v>
      </c>
      <c r="J6" s="1377" t="s">
        <v>395</v>
      </c>
      <c r="K6" s="1060" t="s">
        <v>466</v>
      </c>
      <c r="L6" s="1981"/>
      <c r="M6" s="23"/>
    </row>
    <row r="7" spans="1:14" ht="26.25" customHeight="1" thickBot="1" x14ac:dyDescent="0.4">
      <c r="A7" s="518" t="s">
        <v>758</v>
      </c>
      <c r="B7" s="522"/>
      <c r="C7" s="522"/>
      <c r="D7" s="522"/>
      <c r="E7" s="523"/>
      <c r="F7" s="523"/>
      <c r="G7" s="523"/>
      <c r="H7" s="523"/>
      <c r="I7" s="523"/>
      <c r="J7" s="523"/>
      <c r="K7" s="1211"/>
      <c r="L7" s="505" t="s">
        <v>776</v>
      </c>
      <c r="M7" s="23"/>
    </row>
    <row r="8" spans="1:14" ht="21.95" customHeight="1" x14ac:dyDescent="0.35">
      <c r="A8" s="1080" t="s">
        <v>198</v>
      </c>
      <c r="B8" s="1274">
        <v>376</v>
      </c>
      <c r="C8" s="1274">
        <v>0</v>
      </c>
      <c r="D8" s="1274">
        <f>SUM(B8:C8)</f>
        <v>376</v>
      </c>
      <c r="E8" s="1175">
        <v>300</v>
      </c>
      <c r="F8" s="1175">
        <v>0</v>
      </c>
      <c r="G8" s="1175">
        <v>15</v>
      </c>
      <c r="H8" s="1175">
        <v>0</v>
      </c>
      <c r="I8" s="1175">
        <v>61</v>
      </c>
      <c r="J8" s="1175">
        <v>76</v>
      </c>
      <c r="K8" s="1373">
        <f>SUM(J8+E8)</f>
        <v>376</v>
      </c>
      <c r="L8" s="1010" t="s">
        <v>416</v>
      </c>
      <c r="M8" s="23"/>
    </row>
    <row r="9" spans="1:14" ht="21.95" customHeight="1" x14ac:dyDescent="0.35">
      <c r="A9" s="767" t="s">
        <v>310</v>
      </c>
      <c r="B9" s="1340">
        <v>1310</v>
      </c>
      <c r="C9" s="1340">
        <v>19</v>
      </c>
      <c r="D9" s="1340">
        <v>1329</v>
      </c>
      <c r="E9" s="849">
        <v>1177</v>
      </c>
      <c r="F9" s="1175">
        <v>38</v>
      </c>
      <c r="G9" s="1175">
        <v>27</v>
      </c>
      <c r="H9" s="1175">
        <v>20</v>
      </c>
      <c r="I9" s="1175">
        <v>67</v>
      </c>
      <c r="J9" s="1175">
        <v>152</v>
      </c>
      <c r="K9" s="1175">
        <f t="shared" ref="K9:K32" si="0">SUM(J9+E9)</f>
        <v>1329</v>
      </c>
      <c r="L9" s="1097" t="s">
        <v>483</v>
      </c>
      <c r="M9" s="23"/>
    </row>
    <row r="10" spans="1:14" ht="21.95" customHeight="1" x14ac:dyDescent="0.35">
      <c r="A10" s="767" t="s">
        <v>33</v>
      </c>
      <c r="B10" s="1340">
        <v>35794</v>
      </c>
      <c r="C10" s="1340">
        <v>11235</v>
      </c>
      <c r="D10" s="1340">
        <f>SUM(B10:C10)</f>
        <v>47029</v>
      </c>
      <c r="E10" s="849">
        <v>36049</v>
      </c>
      <c r="F10" s="849">
        <v>4455</v>
      </c>
      <c r="G10" s="849">
        <v>2507</v>
      </c>
      <c r="H10" s="849">
        <v>2446</v>
      </c>
      <c r="I10" s="849">
        <v>1572</v>
      </c>
      <c r="J10" s="849">
        <v>10980</v>
      </c>
      <c r="K10" s="849">
        <f t="shared" si="0"/>
        <v>47029</v>
      </c>
      <c r="L10" s="1097" t="s">
        <v>484</v>
      </c>
      <c r="M10" s="23"/>
      <c r="N10">
        <v>10</v>
      </c>
    </row>
    <row r="11" spans="1:14" ht="21.75" customHeight="1" x14ac:dyDescent="0.35">
      <c r="A11" s="767" t="s">
        <v>45</v>
      </c>
      <c r="B11" s="1340">
        <v>1138</v>
      </c>
      <c r="C11" s="1340">
        <v>14</v>
      </c>
      <c r="D11" s="1340">
        <v>1152</v>
      </c>
      <c r="E11" s="849">
        <v>1010</v>
      </c>
      <c r="F11" s="849">
        <v>17</v>
      </c>
      <c r="G11" s="849">
        <v>26</v>
      </c>
      <c r="H11" s="849">
        <v>42</v>
      </c>
      <c r="I11" s="849">
        <v>57</v>
      </c>
      <c r="J11" s="849">
        <v>142</v>
      </c>
      <c r="K11" s="1175">
        <f t="shared" si="0"/>
        <v>1152</v>
      </c>
      <c r="L11" s="1097" t="s">
        <v>419</v>
      </c>
      <c r="M11" s="23"/>
    </row>
    <row r="12" spans="1:14" ht="21.95" customHeight="1" x14ac:dyDescent="0.35">
      <c r="A12" s="767" t="s">
        <v>37</v>
      </c>
      <c r="B12" s="1340">
        <v>3296</v>
      </c>
      <c r="C12" s="1340">
        <v>69</v>
      </c>
      <c r="D12" s="1340">
        <v>3365</v>
      </c>
      <c r="E12" s="849">
        <v>2900</v>
      </c>
      <c r="F12" s="849">
        <v>130</v>
      </c>
      <c r="G12" s="849">
        <v>69</v>
      </c>
      <c r="H12" s="849">
        <v>33</v>
      </c>
      <c r="I12" s="849">
        <v>233</v>
      </c>
      <c r="J12" s="849">
        <v>465</v>
      </c>
      <c r="K12" s="849">
        <f t="shared" si="0"/>
        <v>3365</v>
      </c>
      <c r="L12" s="1097" t="s">
        <v>420</v>
      </c>
      <c r="M12" s="23"/>
    </row>
    <row r="13" spans="1:14" ht="21.95" customHeight="1" x14ac:dyDescent="0.35">
      <c r="A13" s="767" t="s">
        <v>138</v>
      </c>
      <c r="B13" s="1340">
        <v>941</v>
      </c>
      <c r="C13" s="1340">
        <v>207</v>
      </c>
      <c r="D13" s="1340">
        <v>1148</v>
      </c>
      <c r="E13" s="849">
        <v>1041</v>
      </c>
      <c r="F13" s="849">
        <v>45</v>
      </c>
      <c r="G13" s="849">
        <v>12</v>
      </c>
      <c r="H13" s="849">
        <v>1</v>
      </c>
      <c r="I13" s="849">
        <v>49</v>
      </c>
      <c r="J13" s="849">
        <v>107</v>
      </c>
      <c r="K13" s="1175">
        <f t="shared" si="0"/>
        <v>1148</v>
      </c>
      <c r="L13" s="1097" t="s">
        <v>421</v>
      </c>
      <c r="M13" s="23"/>
    </row>
    <row r="14" spans="1:14" ht="21.95" customHeight="1" x14ac:dyDescent="0.35">
      <c r="A14" s="767" t="s">
        <v>36</v>
      </c>
      <c r="B14" s="1340">
        <v>1737</v>
      </c>
      <c r="C14" s="1340">
        <v>24</v>
      </c>
      <c r="D14" s="1340">
        <v>1761</v>
      </c>
      <c r="E14" s="849">
        <v>1616</v>
      </c>
      <c r="F14" s="849">
        <v>79</v>
      </c>
      <c r="G14" s="849">
        <v>31</v>
      </c>
      <c r="H14" s="849">
        <v>20</v>
      </c>
      <c r="I14" s="849">
        <v>15</v>
      </c>
      <c r="J14" s="849">
        <v>145</v>
      </c>
      <c r="K14" s="849">
        <f t="shared" si="0"/>
        <v>1761</v>
      </c>
      <c r="L14" s="1097" t="s">
        <v>422</v>
      </c>
      <c r="M14" s="23"/>
    </row>
    <row r="15" spans="1:14" ht="21.95" customHeight="1" x14ac:dyDescent="0.35">
      <c r="A15" s="767" t="s">
        <v>38</v>
      </c>
      <c r="B15" s="1340">
        <v>542</v>
      </c>
      <c r="C15" s="1340">
        <v>7</v>
      </c>
      <c r="D15" s="1340">
        <v>549</v>
      </c>
      <c r="E15" s="849">
        <v>523</v>
      </c>
      <c r="F15" s="849">
        <v>20</v>
      </c>
      <c r="G15" s="849">
        <v>0</v>
      </c>
      <c r="H15" s="849">
        <v>0</v>
      </c>
      <c r="I15" s="849">
        <v>6</v>
      </c>
      <c r="J15" s="849">
        <v>26</v>
      </c>
      <c r="K15" s="1175">
        <f t="shared" si="0"/>
        <v>549</v>
      </c>
      <c r="L15" s="1097" t="s">
        <v>423</v>
      </c>
      <c r="M15" s="23"/>
    </row>
    <row r="16" spans="1:14" ht="21.95" customHeight="1" x14ac:dyDescent="0.35">
      <c r="A16" s="767" t="s">
        <v>125</v>
      </c>
      <c r="B16" s="1340">
        <v>1223</v>
      </c>
      <c r="C16" s="1340">
        <v>1</v>
      </c>
      <c r="D16" s="1340">
        <v>1224</v>
      </c>
      <c r="E16" s="849">
        <v>854</v>
      </c>
      <c r="F16" s="849">
        <v>232</v>
      </c>
      <c r="G16" s="849">
        <v>118</v>
      </c>
      <c r="H16" s="849">
        <v>7</v>
      </c>
      <c r="I16" s="849">
        <v>13</v>
      </c>
      <c r="J16" s="849">
        <v>370</v>
      </c>
      <c r="K16" s="849">
        <f t="shared" si="0"/>
        <v>1224</v>
      </c>
      <c r="L16" s="1097" t="s">
        <v>424</v>
      </c>
      <c r="M16" s="23"/>
    </row>
    <row r="17" spans="1:13" ht="21.95" customHeight="1" x14ac:dyDescent="0.35">
      <c r="A17" s="767" t="s">
        <v>48</v>
      </c>
      <c r="B17" s="1340">
        <v>793</v>
      </c>
      <c r="C17" s="1340">
        <v>27</v>
      </c>
      <c r="D17" s="1340">
        <v>820</v>
      </c>
      <c r="E17" s="849">
        <v>782</v>
      </c>
      <c r="F17" s="849">
        <v>4</v>
      </c>
      <c r="G17" s="849">
        <v>24</v>
      </c>
      <c r="H17" s="849">
        <v>6</v>
      </c>
      <c r="I17" s="849">
        <v>4</v>
      </c>
      <c r="J17" s="849">
        <v>38</v>
      </c>
      <c r="K17" s="1175">
        <f t="shared" si="0"/>
        <v>820</v>
      </c>
      <c r="L17" s="1097" t="s">
        <v>425</v>
      </c>
      <c r="M17" s="23"/>
    </row>
    <row r="18" spans="1:13" ht="21.95" customHeight="1" x14ac:dyDescent="0.35">
      <c r="A18" s="767" t="s">
        <v>141</v>
      </c>
      <c r="B18" s="1340">
        <v>1078</v>
      </c>
      <c r="C18" s="1340">
        <v>215</v>
      </c>
      <c r="D18" s="1340">
        <v>1293</v>
      </c>
      <c r="E18" s="849">
        <v>840</v>
      </c>
      <c r="F18" s="849">
        <v>42</v>
      </c>
      <c r="G18" s="849">
        <v>376</v>
      </c>
      <c r="H18" s="849">
        <v>6</v>
      </c>
      <c r="I18" s="849">
        <v>29</v>
      </c>
      <c r="J18" s="849">
        <v>453</v>
      </c>
      <c r="K18" s="849">
        <f t="shared" si="0"/>
        <v>1293</v>
      </c>
      <c r="L18" s="1097" t="s">
        <v>426</v>
      </c>
      <c r="M18" s="23"/>
    </row>
    <row r="19" spans="1:13" ht="21.95" customHeight="1" x14ac:dyDescent="0.35">
      <c r="A19" s="767" t="s">
        <v>40</v>
      </c>
      <c r="B19" s="1340">
        <v>354</v>
      </c>
      <c r="C19" s="1340">
        <v>19</v>
      </c>
      <c r="D19" s="1340">
        <v>373</v>
      </c>
      <c r="E19" s="849">
        <v>308</v>
      </c>
      <c r="F19" s="849">
        <v>0</v>
      </c>
      <c r="G19" s="849">
        <v>37</v>
      </c>
      <c r="H19" s="849">
        <v>5</v>
      </c>
      <c r="I19" s="849">
        <v>23</v>
      </c>
      <c r="J19" s="849">
        <v>65</v>
      </c>
      <c r="K19" s="1175">
        <f t="shared" si="0"/>
        <v>373</v>
      </c>
      <c r="L19" s="1097" t="s">
        <v>486</v>
      </c>
      <c r="M19" s="23"/>
    </row>
    <row r="20" spans="1:13" ht="21.95" customHeight="1" x14ac:dyDescent="0.35">
      <c r="A20" s="767" t="s">
        <v>34</v>
      </c>
      <c r="B20" s="1340">
        <v>1882</v>
      </c>
      <c r="C20" s="1340">
        <v>73</v>
      </c>
      <c r="D20" s="1340">
        <v>1955</v>
      </c>
      <c r="E20" s="849">
        <v>1747</v>
      </c>
      <c r="F20" s="849">
        <v>13</v>
      </c>
      <c r="G20" s="849">
        <v>104</v>
      </c>
      <c r="H20" s="849">
        <v>3</v>
      </c>
      <c r="I20" s="849">
        <v>88</v>
      </c>
      <c r="J20" s="849">
        <v>208</v>
      </c>
      <c r="K20" s="849">
        <f t="shared" si="0"/>
        <v>1955</v>
      </c>
      <c r="L20" s="1097" t="s">
        <v>460</v>
      </c>
      <c r="M20" s="23"/>
    </row>
    <row r="21" spans="1:13" ht="21.95" customHeight="1" x14ac:dyDescent="0.35">
      <c r="A21" s="767" t="s">
        <v>136</v>
      </c>
      <c r="B21" s="1340">
        <v>2105</v>
      </c>
      <c r="C21" s="1340">
        <v>26</v>
      </c>
      <c r="D21" s="1340">
        <v>2131</v>
      </c>
      <c r="E21" s="849">
        <v>1968</v>
      </c>
      <c r="F21" s="849">
        <v>10</v>
      </c>
      <c r="G21" s="849">
        <v>73</v>
      </c>
      <c r="H21" s="849">
        <v>15</v>
      </c>
      <c r="I21" s="849">
        <v>65</v>
      </c>
      <c r="J21" s="849">
        <v>163</v>
      </c>
      <c r="K21" s="1175">
        <f t="shared" si="0"/>
        <v>2131</v>
      </c>
      <c r="L21" s="1097" t="s">
        <v>429</v>
      </c>
      <c r="M21" s="23"/>
    </row>
    <row r="22" spans="1:13" ht="21.95" customHeight="1" x14ac:dyDescent="0.35">
      <c r="A22" s="767" t="s">
        <v>31</v>
      </c>
      <c r="B22" s="1340">
        <v>2860</v>
      </c>
      <c r="C22" s="1340">
        <v>279</v>
      </c>
      <c r="D22" s="1340">
        <v>3139</v>
      </c>
      <c r="E22" s="849">
        <v>2556</v>
      </c>
      <c r="F22" s="849">
        <v>224</v>
      </c>
      <c r="G22" s="849">
        <v>46</v>
      </c>
      <c r="H22" s="849">
        <v>13</v>
      </c>
      <c r="I22" s="849">
        <v>300</v>
      </c>
      <c r="J22" s="849">
        <v>583</v>
      </c>
      <c r="K22" s="849">
        <f t="shared" si="0"/>
        <v>3139</v>
      </c>
      <c r="L22" s="1097" t="s">
        <v>430</v>
      </c>
      <c r="M22" s="23"/>
    </row>
    <row r="23" spans="1:13" ht="21.95" customHeight="1" x14ac:dyDescent="0.35">
      <c r="A23" s="767" t="s">
        <v>304</v>
      </c>
      <c r="B23" s="1340">
        <v>3247</v>
      </c>
      <c r="C23" s="1340">
        <v>68</v>
      </c>
      <c r="D23" s="1340">
        <v>3315</v>
      </c>
      <c r="E23" s="849">
        <v>2804</v>
      </c>
      <c r="F23" s="849">
        <v>53</v>
      </c>
      <c r="G23" s="849">
        <v>195</v>
      </c>
      <c r="H23" s="849">
        <v>158</v>
      </c>
      <c r="I23" s="849">
        <v>105</v>
      </c>
      <c r="J23" s="849">
        <v>511</v>
      </c>
      <c r="K23" s="1175">
        <f t="shared" si="0"/>
        <v>3315</v>
      </c>
      <c r="L23" s="1097" t="s">
        <v>431</v>
      </c>
      <c r="M23" s="23"/>
    </row>
    <row r="24" spans="1:13" ht="21.95" customHeight="1" x14ac:dyDescent="0.35">
      <c r="A24" s="767" t="s">
        <v>43</v>
      </c>
      <c r="B24" s="1340">
        <v>449</v>
      </c>
      <c r="C24" s="1340">
        <v>11</v>
      </c>
      <c r="D24" s="1340">
        <v>460</v>
      </c>
      <c r="E24" s="849">
        <v>402</v>
      </c>
      <c r="F24" s="849">
        <v>1</v>
      </c>
      <c r="G24" s="849">
        <v>40</v>
      </c>
      <c r="H24" s="849">
        <v>4</v>
      </c>
      <c r="I24" s="849">
        <v>13</v>
      </c>
      <c r="J24" s="849">
        <v>58</v>
      </c>
      <c r="K24" s="849">
        <f t="shared" si="0"/>
        <v>460</v>
      </c>
      <c r="L24" s="1097" t="s">
        <v>432</v>
      </c>
      <c r="M24" s="23"/>
    </row>
    <row r="25" spans="1:13" ht="21.95" customHeight="1" x14ac:dyDescent="0.35">
      <c r="A25" s="767" t="s">
        <v>27</v>
      </c>
      <c r="B25" s="1340">
        <v>667</v>
      </c>
      <c r="C25" s="1340">
        <v>15</v>
      </c>
      <c r="D25" s="1340">
        <v>682</v>
      </c>
      <c r="E25" s="849">
        <v>541</v>
      </c>
      <c r="F25" s="849">
        <v>17</v>
      </c>
      <c r="G25" s="849">
        <v>44</v>
      </c>
      <c r="H25" s="849">
        <v>27</v>
      </c>
      <c r="I25" s="849">
        <v>53</v>
      </c>
      <c r="J25" s="849">
        <v>141</v>
      </c>
      <c r="K25" s="1175">
        <f t="shared" si="0"/>
        <v>682</v>
      </c>
      <c r="L25" s="1097" t="s">
        <v>584</v>
      </c>
      <c r="M25" s="23"/>
    </row>
    <row r="26" spans="1:13" ht="21.95" customHeight="1" x14ac:dyDescent="0.35">
      <c r="A26" s="767" t="s">
        <v>35</v>
      </c>
      <c r="B26" s="1340">
        <v>4058</v>
      </c>
      <c r="C26" s="1340">
        <v>186</v>
      </c>
      <c r="D26" s="1340">
        <v>4244</v>
      </c>
      <c r="E26" s="849">
        <v>3787</v>
      </c>
      <c r="F26" s="849">
        <v>142</v>
      </c>
      <c r="G26" s="849">
        <v>189</v>
      </c>
      <c r="H26" s="849">
        <v>83</v>
      </c>
      <c r="I26" s="849">
        <v>43</v>
      </c>
      <c r="J26" s="849">
        <v>457</v>
      </c>
      <c r="K26" s="849">
        <f t="shared" si="0"/>
        <v>4244</v>
      </c>
      <c r="L26" s="1097" t="s">
        <v>559</v>
      </c>
      <c r="M26" s="23"/>
    </row>
    <row r="27" spans="1:13" ht="21.95" customHeight="1" x14ac:dyDescent="0.35">
      <c r="A27" s="767" t="s">
        <v>39</v>
      </c>
      <c r="B27" s="1340">
        <v>1373</v>
      </c>
      <c r="C27" s="1340">
        <v>151</v>
      </c>
      <c r="D27" s="1340">
        <v>1524</v>
      </c>
      <c r="E27" s="849">
        <v>1324</v>
      </c>
      <c r="F27" s="849">
        <v>31</v>
      </c>
      <c r="G27" s="849">
        <v>82</v>
      </c>
      <c r="H27" s="849">
        <v>13</v>
      </c>
      <c r="I27" s="849">
        <v>74</v>
      </c>
      <c r="J27" s="849">
        <v>200</v>
      </c>
      <c r="K27" s="1175">
        <f t="shared" si="0"/>
        <v>1524</v>
      </c>
      <c r="L27" s="1097" t="s">
        <v>435</v>
      </c>
      <c r="M27" s="23"/>
    </row>
    <row r="28" spans="1:13" ht="21.95" customHeight="1" x14ac:dyDescent="0.35">
      <c r="A28" s="767" t="s">
        <v>46</v>
      </c>
      <c r="B28" s="1340">
        <v>666</v>
      </c>
      <c r="C28" s="1340">
        <v>2</v>
      </c>
      <c r="D28" s="1340">
        <v>668</v>
      </c>
      <c r="E28" s="849">
        <v>605</v>
      </c>
      <c r="F28" s="849">
        <v>12</v>
      </c>
      <c r="G28" s="849">
        <v>2</v>
      </c>
      <c r="H28" s="849">
        <v>0</v>
      </c>
      <c r="I28" s="849">
        <v>49</v>
      </c>
      <c r="J28" s="849">
        <v>63</v>
      </c>
      <c r="K28" s="849">
        <f t="shared" si="0"/>
        <v>668</v>
      </c>
      <c r="L28" s="1097" t="s">
        <v>520</v>
      </c>
      <c r="M28" s="23"/>
    </row>
    <row r="29" spans="1:13" ht="21.95" customHeight="1" x14ac:dyDescent="0.35">
      <c r="A29" s="767" t="s">
        <v>312</v>
      </c>
      <c r="B29" s="1340">
        <v>267</v>
      </c>
      <c r="C29" s="1340">
        <v>11</v>
      </c>
      <c r="D29" s="1340">
        <v>278</v>
      </c>
      <c r="E29" s="849">
        <v>259</v>
      </c>
      <c r="F29" s="849">
        <v>0</v>
      </c>
      <c r="G29" s="849">
        <v>3</v>
      </c>
      <c r="H29" s="849">
        <v>0</v>
      </c>
      <c r="I29" s="849">
        <v>16</v>
      </c>
      <c r="J29" s="849">
        <v>19</v>
      </c>
      <c r="K29" s="1175">
        <f t="shared" si="0"/>
        <v>278</v>
      </c>
      <c r="L29" s="1097" t="s">
        <v>561</v>
      </c>
      <c r="M29" s="23"/>
    </row>
    <row r="30" spans="1:13" ht="21.95" customHeight="1" x14ac:dyDescent="0.35">
      <c r="A30" s="767" t="s">
        <v>49</v>
      </c>
      <c r="B30" s="1340">
        <v>433</v>
      </c>
      <c r="C30" s="1340">
        <v>0</v>
      </c>
      <c r="D30" s="1340">
        <v>433</v>
      </c>
      <c r="E30" s="849">
        <v>383</v>
      </c>
      <c r="F30" s="849">
        <v>18</v>
      </c>
      <c r="G30" s="849">
        <v>29</v>
      </c>
      <c r="H30" s="849">
        <v>2</v>
      </c>
      <c r="I30" s="849">
        <v>1</v>
      </c>
      <c r="J30" s="849">
        <v>50</v>
      </c>
      <c r="K30" s="849">
        <f t="shared" si="0"/>
        <v>433</v>
      </c>
      <c r="L30" s="1097" t="s">
        <v>562</v>
      </c>
      <c r="M30" s="23"/>
    </row>
    <row r="31" spans="1:13" ht="21.95" customHeight="1" x14ac:dyDescent="0.35">
      <c r="A31" s="767" t="s">
        <v>376</v>
      </c>
      <c r="B31" s="1340">
        <v>288</v>
      </c>
      <c r="C31" s="1340">
        <v>0</v>
      </c>
      <c r="D31" s="1340">
        <v>288</v>
      </c>
      <c r="E31" s="849">
        <v>261</v>
      </c>
      <c r="F31" s="849">
        <v>9</v>
      </c>
      <c r="G31" s="849">
        <v>17</v>
      </c>
      <c r="H31" s="849">
        <v>1</v>
      </c>
      <c r="I31" s="849">
        <v>0</v>
      </c>
      <c r="J31" s="849">
        <v>27</v>
      </c>
      <c r="K31" s="1175">
        <f t="shared" si="0"/>
        <v>288</v>
      </c>
      <c r="L31" s="1097" t="s">
        <v>579</v>
      </c>
      <c r="M31" s="23"/>
    </row>
    <row r="32" spans="1:13" ht="21.95" customHeight="1" thickBot="1" x14ac:dyDescent="0.4">
      <c r="A32" s="396" t="s">
        <v>377</v>
      </c>
      <c r="B32" s="1267">
        <v>60</v>
      </c>
      <c r="C32" s="1267">
        <v>96</v>
      </c>
      <c r="D32" s="1267">
        <v>156</v>
      </c>
      <c r="E32" s="1043">
        <v>74</v>
      </c>
      <c r="F32" s="1043">
        <v>61</v>
      </c>
      <c r="G32" s="1043">
        <v>16</v>
      </c>
      <c r="H32" s="1043">
        <v>5</v>
      </c>
      <c r="I32" s="1043">
        <v>0</v>
      </c>
      <c r="J32" s="1043">
        <v>82</v>
      </c>
      <c r="K32" s="1043">
        <f t="shared" si="0"/>
        <v>156</v>
      </c>
      <c r="L32" s="1124" t="s">
        <v>439</v>
      </c>
      <c r="M32" s="23"/>
    </row>
    <row r="33" spans="1:13" ht="21.95" customHeight="1" thickBot="1" x14ac:dyDescent="0.4">
      <c r="A33" s="1047" t="s">
        <v>363</v>
      </c>
      <c r="B33" s="1343">
        <f>SUM(B8:B32)</f>
        <v>66937</v>
      </c>
      <c r="C33" s="1343">
        <f t="shared" ref="C33:K33" si="1">SUM(C8:C32)</f>
        <v>12755</v>
      </c>
      <c r="D33" s="1343">
        <f t="shared" si="1"/>
        <v>79692</v>
      </c>
      <c r="E33" s="1343">
        <f t="shared" si="1"/>
        <v>64111</v>
      </c>
      <c r="F33" s="1343">
        <f t="shared" si="1"/>
        <v>5653</v>
      </c>
      <c r="G33" s="1343">
        <f t="shared" si="1"/>
        <v>4082</v>
      </c>
      <c r="H33" s="1343">
        <f t="shared" si="1"/>
        <v>2910</v>
      </c>
      <c r="I33" s="1343">
        <f t="shared" si="1"/>
        <v>2936</v>
      </c>
      <c r="J33" s="1343">
        <f t="shared" si="1"/>
        <v>15581</v>
      </c>
      <c r="K33" s="1343">
        <f t="shared" si="1"/>
        <v>79692</v>
      </c>
      <c r="L33" s="996" t="s">
        <v>395</v>
      </c>
      <c r="M33" s="23"/>
    </row>
    <row r="34" spans="1:13" ht="30" customHeight="1" x14ac:dyDescent="0.2">
      <c r="L34" s="848"/>
    </row>
    <row r="35" spans="1:13" ht="15" customHeight="1" x14ac:dyDescent="0.2">
      <c r="L35" s="848"/>
    </row>
    <row r="36" spans="1:13" ht="30" hidden="1" customHeight="1" thickBot="1" x14ac:dyDescent="0.25">
      <c r="L36" s="848"/>
    </row>
    <row r="37" spans="1:13" ht="30" customHeight="1" x14ac:dyDescent="0.2">
      <c r="L37" s="848"/>
    </row>
    <row r="38" spans="1:13" ht="30" customHeight="1" x14ac:dyDescent="0.2">
      <c r="L38" s="848"/>
    </row>
    <row r="39" spans="1:13" ht="30" customHeight="1" x14ac:dyDescent="0.2">
      <c r="L39" s="848"/>
    </row>
    <row r="40" spans="1:13" ht="30" customHeight="1" x14ac:dyDescent="0.2">
      <c r="L40" s="848"/>
    </row>
    <row r="41" spans="1:13" ht="30" customHeight="1" x14ac:dyDescent="0.2">
      <c r="L41" s="848"/>
    </row>
    <row r="42" spans="1:13" x14ac:dyDescent="0.2">
      <c r="L42" s="848"/>
    </row>
    <row r="43" spans="1:13" x14ac:dyDescent="0.2">
      <c r="L43" s="848"/>
    </row>
    <row r="44" spans="1:13" x14ac:dyDescent="0.2">
      <c r="L44" s="848"/>
    </row>
    <row r="45" spans="1:13" x14ac:dyDescent="0.2">
      <c r="L45" s="848"/>
    </row>
    <row r="46" spans="1:13" x14ac:dyDescent="0.2">
      <c r="L46" s="848"/>
    </row>
    <row r="47" spans="1:13" x14ac:dyDescent="0.2">
      <c r="L47" s="848"/>
    </row>
    <row r="48" spans="1:13" x14ac:dyDescent="0.2">
      <c r="L48" s="848"/>
    </row>
    <row r="49" spans="12:12" x14ac:dyDescent="0.2">
      <c r="L49" s="848"/>
    </row>
    <row r="50" spans="12:12" x14ac:dyDescent="0.2">
      <c r="L50" s="848"/>
    </row>
    <row r="51" spans="12:12" x14ac:dyDescent="0.2">
      <c r="L51" s="848"/>
    </row>
    <row r="52" spans="12:12" x14ac:dyDescent="0.2">
      <c r="L52" s="848"/>
    </row>
    <row r="53" spans="12:12" x14ac:dyDescent="0.2">
      <c r="L53" s="848"/>
    </row>
    <row r="54" spans="12:12" x14ac:dyDescent="0.2">
      <c r="L54" s="848"/>
    </row>
    <row r="55" spans="12:12" x14ac:dyDescent="0.2">
      <c r="L55" s="848"/>
    </row>
    <row r="56" spans="12:12" x14ac:dyDescent="0.2">
      <c r="L56" s="848"/>
    </row>
    <row r="57" spans="12:12" x14ac:dyDescent="0.2">
      <c r="L57" s="848"/>
    </row>
    <row r="58" spans="12:12" x14ac:dyDescent="0.2">
      <c r="L58" s="848"/>
    </row>
    <row r="59" spans="12:12" x14ac:dyDescent="0.2">
      <c r="L59" s="848"/>
    </row>
    <row r="60" spans="12:12" x14ac:dyDescent="0.2">
      <c r="L60" s="848"/>
    </row>
    <row r="61" spans="12:12" x14ac:dyDescent="0.2">
      <c r="L61" s="848"/>
    </row>
    <row r="62" spans="12:12" x14ac:dyDescent="0.2">
      <c r="L62" s="848"/>
    </row>
    <row r="63" spans="12:12" x14ac:dyDescent="0.2">
      <c r="L63" s="848"/>
    </row>
    <row r="64" spans="12:12" x14ac:dyDescent="0.2">
      <c r="L64" s="848"/>
    </row>
    <row r="65" spans="12:12" x14ac:dyDescent="0.2">
      <c r="L65" s="848"/>
    </row>
    <row r="66" spans="12:12" x14ac:dyDescent="0.2">
      <c r="L66" s="848"/>
    </row>
    <row r="67" spans="12:12" x14ac:dyDescent="0.2">
      <c r="L67" s="848"/>
    </row>
    <row r="68" spans="12:12" x14ac:dyDescent="0.2">
      <c r="L68" s="848"/>
    </row>
    <row r="69" spans="12:12" x14ac:dyDescent="0.2">
      <c r="L69" s="848"/>
    </row>
    <row r="70" spans="12:12" x14ac:dyDescent="0.2">
      <c r="L70" s="848"/>
    </row>
    <row r="71" spans="12:12" x14ac:dyDescent="0.2">
      <c r="L71" s="848"/>
    </row>
    <row r="72" spans="12:12" x14ac:dyDescent="0.2">
      <c r="L72" s="848"/>
    </row>
    <row r="73" spans="12:12" x14ac:dyDescent="0.2">
      <c r="L73" s="848"/>
    </row>
    <row r="74" spans="12:12" x14ac:dyDescent="0.2">
      <c r="L74" s="848"/>
    </row>
    <row r="75" spans="12:12" x14ac:dyDescent="0.2">
      <c r="L75" s="848"/>
    </row>
    <row r="76" spans="12:12" x14ac:dyDescent="0.2">
      <c r="L76" s="848"/>
    </row>
    <row r="77" spans="12:12" x14ac:dyDescent="0.2">
      <c r="L77" s="848"/>
    </row>
    <row r="78" spans="12:12" x14ac:dyDescent="0.2">
      <c r="L78" s="848"/>
    </row>
    <row r="79" spans="12:12" x14ac:dyDescent="0.2">
      <c r="L79" s="848"/>
    </row>
    <row r="80" spans="12:12" x14ac:dyDescent="0.2">
      <c r="L80" s="848"/>
    </row>
    <row r="81" spans="1:12" x14ac:dyDescent="0.2">
      <c r="L81" s="848"/>
    </row>
    <row r="82" spans="1:12" x14ac:dyDescent="0.2">
      <c r="A82" s="1977" t="s">
        <v>912</v>
      </c>
      <c r="B82" s="1977"/>
      <c r="C82" s="1977"/>
      <c r="D82" s="1977"/>
      <c r="E82" s="1977"/>
      <c r="F82" s="1977"/>
      <c r="G82" s="1977"/>
      <c r="H82" s="1977"/>
      <c r="I82" s="1977"/>
      <c r="J82" s="1977"/>
      <c r="K82" s="1977"/>
      <c r="L82" s="848"/>
    </row>
  </sheetData>
  <mergeCells count="10">
    <mergeCell ref="A82:K82"/>
    <mergeCell ref="F4:J4"/>
    <mergeCell ref="A3:L3"/>
    <mergeCell ref="A2:L2"/>
    <mergeCell ref="L4:L6"/>
    <mergeCell ref="K4:K5"/>
    <mergeCell ref="E4:E5"/>
    <mergeCell ref="A4:A6"/>
    <mergeCell ref="B4:C4"/>
    <mergeCell ref="D4:D5"/>
  </mergeCells>
  <printOptions horizontalCentered="1" verticalCentered="1"/>
  <pageMargins left="0.26" right="0.5" top="0.61" bottom="0.57999999999999996" header="0.42" footer="0.3"/>
  <pageSetup paperSize="9" scale="60" orientation="landscape" r:id="rId1"/>
  <headerFooter>
    <oddFooter>&amp;C27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96"/>
  <sheetViews>
    <sheetView rightToLeft="1" view="pageBreakPreview" zoomScale="60" zoomScaleNormal="85" workbookViewId="0">
      <selection activeCell="Q6" sqref="Q6"/>
    </sheetView>
  </sheetViews>
  <sheetFormatPr defaultRowHeight="14.25" x14ac:dyDescent="0.2"/>
  <cols>
    <col min="1" max="1" width="12.875" customWidth="1"/>
    <col min="2" max="2" width="24" customWidth="1"/>
    <col min="3" max="3" width="17.875" customWidth="1"/>
    <col min="4" max="4" width="24.25" customWidth="1"/>
    <col min="5" max="5" width="13.625" customWidth="1"/>
    <col min="6" max="6" width="19.75" customWidth="1"/>
    <col min="7" max="7" width="11.875" customWidth="1"/>
    <col min="8" max="8" width="12.875" customWidth="1"/>
    <col min="9" max="9" width="11.75" customWidth="1"/>
    <col min="10" max="10" width="11.25" customWidth="1"/>
    <col min="11" max="11" width="9.25" customWidth="1"/>
    <col min="12" max="12" width="15.25" customWidth="1"/>
    <col min="13" max="13" width="37" customWidth="1"/>
    <col min="14" max="14" width="10.375" style="364" customWidth="1"/>
    <col min="15" max="15" width="9.125" customWidth="1"/>
  </cols>
  <sheetData>
    <row r="1" spans="1:22" ht="33" customHeight="1" x14ac:dyDescent="0.2">
      <c r="A1" s="1997" t="s">
        <v>877</v>
      </c>
      <c r="B1" s="1997"/>
      <c r="C1" s="430"/>
      <c r="D1" s="430"/>
      <c r="E1" s="430"/>
      <c r="F1" s="56"/>
      <c r="G1" s="56"/>
      <c r="H1" s="56"/>
      <c r="I1" s="56"/>
      <c r="J1" s="56"/>
      <c r="K1" s="56"/>
      <c r="L1" s="56"/>
      <c r="M1" s="1993" t="s">
        <v>878</v>
      </c>
      <c r="N1" s="1993"/>
    </row>
    <row r="2" spans="1:22" ht="30" customHeight="1" x14ac:dyDescent="0.2">
      <c r="A2" s="1923" t="s">
        <v>908</v>
      </c>
      <c r="B2" s="1923"/>
      <c r="C2" s="1923"/>
      <c r="D2" s="1923"/>
      <c r="E2" s="1923"/>
      <c r="F2" s="1923"/>
      <c r="G2" s="1923"/>
      <c r="H2" s="1923"/>
      <c r="I2" s="1923"/>
      <c r="J2" s="1923"/>
      <c r="K2" s="1923"/>
      <c r="L2" s="1923"/>
      <c r="M2" s="1923"/>
      <c r="N2" s="1923"/>
    </row>
    <row r="3" spans="1:22" ht="48.75" customHeight="1" thickBot="1" x14ac:dyDescent="0.25">
      <c r="A3" s="1994" t="s">
        <v>823</v>
      </c>
      <c r="B3" s="1994"/>
      <c r="C3" s="1994"/>
      <c r="D3" s="1994"/>
      <c r="E3" s="1994"/>
      <c r="F3" s="1994"/>
      <c r="G3" s="1994"/>
      <c r="H3" s="1994"/>
      <c r="I3" s="1994"/>
      <c r="J3" s="1994"/>
      <c r="K3" s="1994"/>
      <c r="L3" s="1994"/>
      <c r="M3" s="1994"/>
      <c r="N3" s="1994"/>
    </row>
    <row r="4" spans="1:22" ht="31.5" customHeight="1" thickBot="1" x14ac:dyDescent="0.25">
      <c r="A4" s="1985" t="s">
        <v>302</v>
      </c>
      <c r="B4" s="1991"/>
      <c r="C4" s="1985" t="s">
        <v>660</v>
      </c>
      <c r="D4" s="1985"/>
      <c r="E4" s="1984" t="s">
        <v>189</v>
      </c>
      <c r="F4" s="1985" t="s">
        <v>601</v>
      </c>
      <c r="G4" s="1984" t="s">
        <v>583</v>
      </c>
      <c r="H4" s="1984"/>
      <c r="I4" s="1984"/>
      <c r="J4" s="1984"/>
      <c r="K4" s="1984"/>
      <c r="L4" s="1995" t="s">
        <v>602</v>
      </c>
      <c r="M4" s="1787" t="s">
        <v>405</v>
      </c>
      <c r="N4" s="1787"/>
    </row>
    <row r="5" spans="1:22" ht="33.75" customHeight="1" x14ac:dyDescent="0.2">
      <c r="A5" s="1986"/>
      <c r="B5" s="1986"/>
      <c r="C5" s="1376" t="s">
        <v>654</v>
      </c>
      <c r="D5" s="1379" t="s">
        <v>656</v>
      </c>
      <c r="E5" s="1999"/>
      <c r="F5" s="1986"/>
      <c r="G5" s="1376" t="s">
        <v>607</v>
      </c>
      <c r="H5" s="1376" t="s">
        <v>608</v>
      </c>
      <c r="I5" s="1376" t="s">
        <v>609</v>
      </c>
      <c r="J5" s="1376" t="s">
        <v>610</v>
      </c>
      <c r="K5" s="1376" t="s">
        <v>611</v>
      </c>
      <c r="L5" s="1996"/>
      <c r="M5" s="1789"/>
      <c r="N5" s="1789"/>
    </row>
    <row r="6" spans="1:22" ht="28.5" customHeight="1" thickBot="1" x14ac:dyDescent="0.25">
      <c r="A6" s="1987"/>
      <c r="B6" s="1987"/>
      <c r="C6" s="1377" t="s">
        <v>653</v>
      </c>
      <c r="D6" s="1380" t="s">
        <v>655</v>
      </c>
      <c r="E6" s="1377" t="s">
        <v>657</v>
      </c>
      <c r="F6" s="1060" t="s">
        <v>603</v>
      </c>
      <c r="G6" s="1377" t="s">
        <v>604</v>
      </c>
      <c r="H6" s="1377" t="s">
        <v>605</v>
      </c>
      <c r="I6" s="1377" t="s">
        <v>606</v>
      </c>
      <c r="J6" s="1377" t="s">
        <v>549</v>
      </c>
      <c r="K6" s="1377" t="s">
        <v>395</v>
      </c>
      <c r="L6" s="1377" t="s">
        <v>414</v>
      </c>
      <c r="M6" s="1998"/>
      <c r="N6" s="1998"/>
    </row>
    <row r="7" spans="1:22" ht="20.100000000000001" customHeight="1" thickBot="1" x14ac:dyDescent="0.25">
      <c r="A7" s="518" t="s">
        <v>746</v>
      </c>
      <c r="B7" s="518"/>
      <c r="C7" s="521"/>
      <c r="D7" s="521"/>
      <c r="E7" s="521"/>
      <c r="F7" s="524"/>
      <c r="G7" s="525"/>
      <c r="H7" s="525"/>
      <c r="I7" s="525"/>
      <c r="J7" s="525"/>
      <c r="K7" s="525"/>
      <c r="L7" s="525"/>
      <c r="M7" s="1990" t="s">
        <v>777</v>
      </c>
      <c r="N7" s="1990"/>
    </row>
    <row r="8" spans="1:22" ht="20.100000000000001" customHeight="1" x14ac:dyDescent="0.2">
      <c r="A8" s="1638" t="str">
        <f>ت4!A9</f>
        <v>ديوان الرقابـة المالية</v>
      </c>
      <c r="B8" s="1638"/>
      <c r="C8" s="1274">
        <v>401</v>
      </c>
      <c r="D8" s="1274">
        <v>1</v>
      </c>
      <c r="E8" s="1274">
        <v>402</v>
      </c>
      <c r="F8" s="1175">
        <v>311</v>
      </c>
      <c r="G8" s="1071">
        <v>36</v>
      </c>
      <c r="H8" s="1071">
        <v>25</v>
      </c>
      <c r="I8" s="1071">
        <v>0</v>
      </c>
      <c r="J8" s="1071">
        <v>30</v>
      </c>
      <c r="K8" s="1071">
        <v>91</v>
      </c>
      <c r="L8" s="1071">
        <f>K8+F8</f>
        <v>402</v>
      </c>
      <c r="M8" s="1631" t="s">
        <v>581</v>
      </c>
      <c r="N8" s="1631"/>
    </row>
    <row r="9" spans="1:22" ht="20.100000000000001" customHeight="1" x14ac:dyDescent="0.2">
      <c r="A9" s="1769" t="s">
        <v>315</v>
      </c>
      <c r="B9" s="1769"/>
      <c r="C9" s="1347">
        <v>106</v>
      </c>
      <c r="D9" s="1347">
        <v>0</v>
      </c>
      <c r="E9" s="1347">
        <v>106</v>
      </c>
      <c r="F9" s="849">
        <v>81</v>
      </c>
      <c r="G9" s="849">
        <v>3</v>
      </c>
      <c r="H9" s="849">
        <v>11</v>
      </c>
      <c r="I9" s="849">
        <v>0</v>
      </c>
      <c r="J9" s="849">
        <v>11</v>
      </c>
      <c r="K9" s="849">
        <v>25</v>
      </c>
      <c r="L9" s="849">
        <f t="shared" ref="L9:L27" si="0">K9+F9</f>
        <v>106</v>
      </c>
      <c r="M9" s="1992" t="s">
        <v>442</v>
      </c>
      <c r="N9" s="1992"/>
    </row>
    <row r="10" spans="1:22" ht="20.100000000000001" customHeight="1" x14ac:dyDescent="0.2">
      <c r="A10" s="1769" t="s">
        <v>88</v>
      </c>
      <c r="B10" s="1769"/>
      <c r="C10" s="1347">
        <v>844</v>
      </c>
      <c r="D10" s="1347">
        <v>0</v>
      </c>
      <c r="E10" s="1347">
        <v>844</v>
      </c>
      <c r="F10" s="849">
        <v>723</v>
      </c>
      <c r="G10" s="849">
        <v>88</v>
      </c>
      <c r="H10" s="849">
        <v>27</v>
      </c>
      <c r="I10" s="849">
        <v>4</v>
      </c>
      <c r="J10" s="849">
        <v>2</v>
      </c>
      <c r="K10" s="849">
        <v>121</v>
      </c>
      <c r="L10" s="1071">
        <f t="shared" si="0"/>
        <v>844</v>
      </c>
      <c r="M10" s="1992" t="s">
        <v>501</v>
      </c>
      <c r="N10" s="1992"/>
    </row>
    <row r="11" spans="1:22" ht="20.100000000000001" customHeight="1" x14ac:dyDescent="0.2">
      <c r="A11" s="1769" t="str">
        <f>ت4!A12</f>
        <v>ديوان الوقف الشيعي</v>
      </c>
      <c r="B11" s="1769"/>
      <c r="C11" s="1347">
        <v>2423</v>
      </c>
      <c r="D11" s="1347">
        <v>12</v>
      </c>
      <c r="E11" s="1347">
        <v>2435</v>
      </c>
      <c r="F11" s="849">
        <v>2428</v>
      </c>
      <c r="G11" s="849">
        <v>0</v>
      </c>
      <c r="H11" s="849">
        <v>6</v>
      </c>
      <c r="I11" s="849">
        <v>1</v>
      </c>
      <c r="J11" s="849">
        <v>0</v>
      </c>
      <c r="K11" s="849">
        <v>7</v>
      </c>
      <c r="L11" s="849">
        <f t="shared" si="0"/>
        <v>2435</v>
      </c>
      <c r="M11" s="1992" t="s">
        <v>443</v>
      </c>
      <c r="N11" s="1992"/>
    </row>
    <row r="12" spans="1:22" ht="20.100000000000001" customHeight="1" x14ac:dyDescent="0.2">
      <c r="A12" s="1769" t="s">
        <v>366</v>
      </c>
      <c r="B12" s="1769"/>
      <c r="C12" s="1347">
        <v>117</v>
      </c>
      <c r="D12" s="1347">
        <v>0</v>
      </c>
      <c r="E12" s="1347">
        <v>117</v>
      </c>
      <c r="F12" s="849">
        <v>117</v>
      </c>
      <c r="G12" s="849">
        <v>0</v>
      </c>
      <c r="H12" s="849">
        <v>0</v>
      </c>
      <c r="I12" s="849">
        <v>0</v>
      </c>
      <c r="J12" s="849">
        <v>0</v>
      </c>
      <c r="K12" s="849">
        <v>0</v>
      </c>
      <c r="L12" s="1071">
        <f t="shared" si="0"/>
        <v>117</v>
      </c>
      <c r="M12" s="1992" t="s">
        <v>444</v>
      </c>
      <c r="N12" s="1992"/>
    </row>
    <row r="13" spans="1:22" ht="20.100000000000001" customHeight="1" x14ac:dyDescent="0.2">
      <c r="A13" s="1769" t="s">
        <v>370</v>
      </c>
      <c r="B13" s="1769"/>
      <c r="C13" s="1347">
        <v>32</v>
      </c>
      <c r="D13" s="1347">
        <v>2</v>
      </c>
      <c r="E13" s="1347">
        <v>34</v>
      </c>
      <c r="F13" s="849">
        <v>30</v>
      </c>
      <c r="G13" s="849">
        <v>0</v>
      </c>
      <c r="H13" s="849">
        <v>3</v>
      </c>
      <c r="I13" s="849">
        <v>1</v>
      </c>
      <c r="J13" s="849">
        <v>0</v>
      </c>
      <c r="K13" s="849">
        <v>4</v>
      </c>
      <c r="L13" s="849">
        <f t="shared" si="0"/>
        <v>34</v>
      </c>
      <c r="M13" s="1992" t="s">
        <v>445</v>
      </c>
      <c r="N13" s="1992"/>
    </row>
    <row r="14" spans="1:22" ht="20.100000000000001" customHeight="1" x14ac:dyDescent="0.2">
      <c r="A14" s="1769" t="s">
        <v>676</v>
      </c>
      <c r="B14" s="1769"/>
      <c r="C14" s="1347">
        <v>303</v>
      </c>
      <c r="D14" s="1347">
        <v>37</v>
      </c>
      <c r="E14" s="1347">
        <v>340</v>
      </c>
      <c r="F14" s="964">
        <v>270</v>
      </c>
      <c r="G14" s="964">
        <v>3</v>
      </c>
      <c r="H14" s="964">
        <v>63</v>
      </c>
      <c r="I14" s="964">
        <v>3</v>
      </c>
      <c r="J14" s="964">
        <v>1</v>
      </c>
      <c r="K14" s="964">
        <v>70</v>
      </c>
      <c r="L14" s="1071">
        <f t="shared" si="0"/>
        <v>340</v>
      </c>
      <c r="M14" s="2009" t="s">
        <v>446</v>
      </c>
      <c r="N14" s="2009"/>
    </row>
    <row r="15" spans="1:22" ht="20.100000000000001" customHeight="1" x14ac:dyDescent="0.2">
      <c r="A15" s="2008" t="s">
        <v>677</v>
      </c>
      <c r="B15" s="2008"/>
      <c r="C15" s="1347">
        <v>43</v>
      </c>
      <c r="D15" s="1347">
        <v>0</v>
      </c>
      <c r="E15" s="1347">
        <v>43</v>
      </c>
      <c r="F15" s="964">
        <v>41</v>
      </c>
      <c r="G15" s="964">
        <v>1</v>
      </c>
      <c r="H15" s="964">
        <v>0</v>
      </c>
      <c r="I15" s="964">
        <v>0</v>
      </c>
      <c r="J15" s="964">
        <v>1</v>
      </c>
      <c r="K15" s="964">
        <v>2</v>
      </c>
      <c r="L15" s="849">
        <f t="shared" si="0"/>
        <v>43</v>
      </c>
      <c r="M15" s="2009" t="s">
        <v>783</v>
      </c>
      <c r="N15" s="2009"/>
    </row>
    <row r="16" spans="1:22" ht="19.5" customHeight="1" x14ac:dyDescent="0.2">
      <c r="A16" s="1779" t="s">
        <v>160</v>
      </c>
      <c r="B16" s="1779"/>
      <c r="C16" s="964">
        <v>27</v>
      </c>
      <c r="D16" s="964">
        <v>0</v>
      </c>
      <c r="E16" s="964">
        <v>27</v>
      </c>
      <c r="F16" s="849">
        <v>27</v>
      </c>
      <c r="G16" s="849">
        <v>0</v>
      </c>
      <c r="H16" s="849">
        <v>0</v>
      </c>
      <c r="I16" s="849">
        <v>0</v>
      </c>
      <c r="J16" s="849">
        <v>0</v>
      </c>
      <c r="K16" s="849">
        <v>0</v>
      </c>
      <c r="L16" s="1071">
        <f t="shared" si="0"/>
        <v>27</v>
      </c>
      <c r="M16" s="1992" t="s">
        <v>448</v>
      </c>
      <c r="N16" s="1992"/>
      <c r="V16" s="353"/>
    </row>
    <row r="17" spans="1:20" ht="20.100000000000001" customHeight="1" x14ac:dyDescent="0.2">
      <c r="A17" s="1779" t="s">
        <v>318</v>
      </c>
      <c r="B17" s="1779"/>
      <c r="C17" s="964">
        <v>84</v>
      </c>
      <c r="D17" s="964">
        <v>0</v>
      </c>
      <c r="E17" s="964">
        <v>84</v>
      </c>
      <c r="F17" s="849">
        <v>84</v>
      </c>
      <c r="G17" s="849">
        <v>0</v>
      </c>
      <c r="H17" s="849">
        <v>0</v>
      </c>
      <c r="I17" s="849">
        <v>0</v>
      </c>
      <c r="J17" s="849">
        <v>0</v>
      </c>
      <c r="K17" s="849">
        <v>0</v>
      </c>
      <c r="L17" s="849">
        <f t="shared" si="0"/>
        <v>84</v>
      </c>
      <c r="M17" s="1992" t="s">
        <v>449</v>
      </c>
      <c r="N17" s="1992"/>
    </row>
    <row r="18" spans="1:20" ht="20.100000000000001" customHeight="1" x14ac:dyDescent="0.2">
      <c r="A18" s="1779" t="s">
        <v>317</v>
      </c>
      <c r="B18" s="1779"/>
      <c r="C18" s="964">
        <v>91</v>
      </c>
      <c r="D18" s="964">
        <v>0</v>
      </c>
      <c r="E18" s="964">
        <v>91</v>
      </c>
      <c r="F18" s="849">
        <v>88</v>
      </c>
      <c r="G18" s="849">
        <v>0</v>
      </c>
      <c r="H18" s="849">
        <v>2</v>
      </c>
      <c r="I18" s="849">
        <v>1</v>
      </c>
      <c r="J18" s="849">
        <v>0</v>
      </c>
      <c r="K18" s="849">
        <v>3</v>
      </c>
      <c r="L18" s="1071">
        <f t="shared" si="0"/>
        <v>91</v>
      </c>
      <c r="M18" s="1992" t="s">
        <v>450</v>
      </c>
      <c r="N18" s="1992"/>
    </row>
    <row r="19" spans="1:20" ht="20.100000000000001" customHeight="1" x14ac:dyDescent="0.2">
      <c r="A19" s="1779" t="s">
        <v>384</v>
      </c>
      <c r="B19" s="1779"/>
      <c r="C19" s="964">
        <v>40</v>
      </c>
      <c r="D19" s="964">
        <v>0</v>
      </c>
      <c r="E19" s="964">
        <v>40</v>
      </c>
      <c r="F19" s="849">
        <v>34</v>
      </c>
      <c r="G19" s="849">
        <v>0</v>
      </c>
      <c r="H19" s="849">
        <v>6</v>
      </c>
      <c r="I19" s="849">
        <v>0</v>
      </c>
      <c r="J19" s="849">
        <v>0</v>
      </c>
      <c r="K19" s="849">
        <v>6</v>
      </c>
      <c r="L19" s="849">
        <f t="shared" si="0"/>
        <v>40</v>
      </c>
      <c r="M19" s="1992" t="s">
        <v>451</v>
      </c>
      <c r="N19" s="1992"/>
    </row>
    <row r="20" spans="1:20" ht="20.100000000000001" customHeight="1" x14ac:dyDescent="0.2">
      <c r="A20" s="1779" t="s">
        <v>319</v>
      </c>
      <c r="B20" s="1779"/>
      <c r="C20" s="964">
        <v>118</v>
      </c>
      <c r="D20" s="964">
        <v>2</v>
      </c>
      <c r="E20" s="964">
        <v>120</v>
      </c>
      <c r="F20" s="849">
        <v>110</v>
      </c>
      <c r="G20" s="849">
        <v>1</v>
      </c>
      <c r="H20" s="849">
        <v>4</v>
      </c>
      <c r="I20" s="849">
        <v>3</v>
      </c>
      <c r="J20" s="849">
        <v>2</v>
      </c>
      <c r="K20" s="849">
        <v>10</v>
      </c>
      <c r="L20" s="1071">
        <f t="shared" si="0"/>
        <v>120</v>
      </c>
      <c r="M20" s="1992" t="s">
        <v>452</v>
      </c>
      <c r="N20" s="1992"/>
    </row>
    <row r="21" spans="1:20" ht="20.100000000000001" customHeight="1" x14ac:dyDescent="0.2">
      <c r="A21" s="1779" t="s">
        <v>386</v>
      </c>
      <c r="B21" s="1779"/>
      <c r="C21" s="964">
        <v>569</v>
      </c>
      <c r="D21" s="964">
        <v>0</v>
      </c>
      <c r="E21" s="964">
        <v>569</v>
      </c>
      <c r="F21" s="849">
        <v>523</v>
      </c>
      <c r="G21" s="849">
        <v>19</v>
      </c>
      <c r="H21" s="849">
        <v>18</v>
      </c>
      <c r="I21" s="849">
        <v>8</v>
      </c>
      <c r="J21" s="849">
        <v>1</v>
      </c>
      <c r="K21" s="849">
        <v>46</v>
      </c>
      <c r="L21" s="849">
        <f t="shared" si="0"/>
        <v>569</v>
      </c>
      <c r="M21" s="1992" t="s">
        <v>453</v>
      </c>
      <c r="N21" s="1992"/>
    </row>
    <row r="22" spans="1:20" ht="20.100000000000001" customHeight="1" x14ac:dyDescent="0.2">
      <c r="A22" s="1779" t="s">
        <v>371</v>
      </c>
      <c r="B22" s="1779"/>
      <c r="C22" s="964">
        <v>26</v>
      </c>
      <c r="D22" s="964">
        <v>0</v>
      </c>
      <c r="E22" s="964">
        <v>26</v>
      </c>
      <c r="F22" s="849">
        <v>20</v>
      </c>
      <c r="G22" s="849">
        <v>0</v>
      </c>
      <c r="H22" s="849">
        <v>6</v>
      </c>
      <c r="I22" s="849">
        <v>0</v>
      </c>
      <c r="J22" s="849">
        <v>0</v>
      </c>
      <c r="K22" s="849">
        <v>6</v>
      </c>
      <c r="L22" s="1071">
        <f t="shared" si="0"/>
        <v>26</v>
      </c>
      <c r="M22" s="1992" t="s">
        <v>454</v>
      </c>
      <c r="N22" s="1992"/>
    </row>
    <row r="23" spans="1:20" ht="20.100000000000001" customHeight="1" x14ac:dyDescent="0.2">
      <c r="A23" s="1779" t="s">
        <v>387</v>
      </c>
      <c r="B23" s="1779"/>
      <c r="C23" s="964">
        <v>3261</v>
      </c>
      <c r="D23" s="964">
        <v>607</v>
      </c>
      <c r="E23" s="964">
        <v>3868</v>
      </c>
      <c r="F23" s="849">
        <v>3619</v>
      </c>
      <c r="G23" s="849">
        <v>0</v>
      </c>
      <c r="H23" s="849">
        <v>115</v>
      </c>
      <c r="I23" s="849">
        <v>53</v>
      </c>
      <c r="J23" s="849">
        <v>81</v>
      </c>
      <c r="K23" s="849">
        <v>249</v>
      </c>
      <c r="L23" s="849">
        <f t="shared" si="0"/>
        <v>3868</v>
      </c>
      <c r="M23" s="1992" t="s">
        <v>455</v>
      </c>
      <c r="N23" s="1992"/>
    </row>
    <row r="24" spans="1:20" ht="20.100000000000001" customHeight="1" x14ac:dyDescent="0.2">
      <c r="A24" s="1779" t="s">
        <v>165</v>
      </c>
      <c r="B24" s="1779"/>
      <c r="C24" s="964">
        <v>340</v>
      </c>
      <c r="D24" s="964">
        <v>0</v>
      </c>
      <c r="E24" s="964">
        <v>340</v>
      </c>
      <c r="F24" s="1374">
        <v>340</v>
      </c>
      <c r="G24" s="1374">
        <v>0</v>
      </c>
      <c r="H24" s="1374">
        <v>0</v>
      </c>
      <c r="I24" s="1374">
        <v>0</v>
      </c>
      <c r="J24" s="1374">
        <v>0</v>
      </c>
      <c r="K24" s="1374">
        <v>0</v>
      </c>
      <c r="L24" s="1071">
        <f t="shared" si="0"/>
        <v>340</v>
      </c>
      <c r="M24" s="2002" t="s">
        <v>456</v>
      </c>
      <c r="N24" s="2002"/>
    </row>
    <row r="25" spans="1:20" ht="20.100000000000001" customHeight="1" x14ac:dyDescent="0.2">
      <c r="A25" s="2007" t="s">
        <v>320</v>
      </c>
      <c r="B25" s="2007"/>
      <c r="C25" s="980">
        <v>170</v>
      </c>
      <c r="D25" s="980">
        <v>0</v>
      </c>
      <c r="E25" s="980">
        <v>170</v>
      </c>
      <c r="F25" s="980">
        <v>163</v>
      </c>
      <c r="G25" s="980">
        <v>4</v>
      </c>
      <c r="H25" s="980">
        <v>2</v>
      </c>
      <c r="I25" s="980">
        <v>1</v>
      </c>
      <c r="J25" s="980">
        <v>0</v>
      </c>
      <c r="K25" s="980">
        <v>7</v>
      </c>
      <c r="L25" s="849">
        <f t="shared" si="0"/>
        <v>170</v>
      </c>
      <c r="M25" s="2005" t="s">
        <v>457</v>
      </c>
      <c r="N25" s="2005"/>
    </row>
    <row r="26" spans="1:20" ht="20.100000000000001" customHeight="1" x14ac:dyDescent="0.2">
      <c r="A26" s="1098" t="s">
        <v>896</v>
      </c>
      <c r="B26" s="1098"/>
      <c r="C26" s="1375">
        <v>346</v>
      </c>
      <c r="D26" s="1375">
        <v>3</v>
      </c>
      <c r="E26" s="1375">
        <v>349</v>
      </c>
      <c r="F26" s="1375">
        <v>272</v>
      </c>
      <c r="G26" s="1375">
        <v>0</v>
      </c>
      <c r="H26" s="1375">
        <v>8</v>
      </c>
      <c r="I26" s="1375">
        <v>1</v>
      </c>
      <c r="J26" s="1375">
        <v>68</v>
      </c>
      <c r="K26" s="1375">
        <v>77</v>
      </c>
      <c r="L26" s="1071">
        <f t="shared" si="0"/>
        <v>349</v>
      </c>
      <c r="M26" s="1716" t="s">
        <v>897</v>
      </c>
      <c r="N26" s="1716"/>
    </row>
    <row r="27" spans="1:20" ht="20.100000000000001" customHeight="1" thickBot="1" x14ac:dyDescent="0.25">
      <c r="A27" s="432" t="s">
        <v>661</v>
      </c>
      <c r="B27" s="432"/>
      <c r="C27" s="980">
        <v>147</v>
      </c>
      <c r="D27" s="980">
        <v>11</v>
      </c>
      <c r="E27" s="980">
        <v>158</v>
      </c>
      <c r="F27" s="980">
        <v>146</v>
      </c>
      <c r="G27" s="980">
        <v>0</v>
      </c>
      <c r="H27" s="980">
        <v>7</v>
      </c>
      <c r="I27" s="980">
        <v>2</v>
      </c>
      <c r="J27" s="980">
        <v>3</v>
      </c>
      <c r="K27" s="980">
        <v>12</v>
      </c>
      <c r="L27" s="849">
        <f t="shared" si="0"/>
        <v>158</v>
      </c>
      <c r="M27" s="2003" t="s">
        <v>801</v>
      </c>
      <c r="N27" s="2003"/>
      <c r="S27" s="2013"/>
      <c r="T27" s="2013"/>
    </row>
    <row r="28" spans="1:20" ht="20.100000000000001" customHeight="1" thickBot="1" x14ac:dyDescent="0.25">
      <c r="A28" s="772" t="s">
        <v>757</v>
      </c>
      <c r="B28" s="772"/>
      <c r="C28" s="850">
        <f>SUM(C8:C27)</f>
        <v>9488</v>
      </c>
      <c r="D28" s="850">
        <f t="shared" ref="D28:L28" si="1">SUM(D8:D27)</f>
        <v>675</v>
      </c>
      <c r="E28" s="850">
        <f t="shared" si="1"/>
        <v>10163</v>
      </c>
      <c r="F28" s="850">
        <f t="shared" si="1"/>
        <v>9427</v>
      </c>
      <c r="G28" s="850">
        <f t="shared" si="1"/>
        <v>155</v>
      </c>
      <c r="H28" s="850">
        <f t="shared" si="1"/>
        <v>303</v>
      </c>
      <c r="I28" s="850">
        <f t="shared" si="1"/>
        <v>78</v>
      </c>
      <c r="J28" s="850">
        <f t="shared" si="1"/>
        <v>200</v>
      </c>
      <c r="K28" s="850">
        <f t="shared" si="1"/>
        <v>736</v>
      </c>
      <c r="L28" s="850">
        <f t="shared" si="1"/>
        <v>10163</v>
      </c>
      <c r="M28" s="1715" t="s">
        <v>458</v>
      </c>
      <c r="N28" s="1715"/>
    </row>
    <row r="29" spans="1:20" ht="20.100000000000001" customHeight="1" thickBot="1" x14ac:dyDescent="0.25">
      <c r="A29" s="2001" t="s">
        <v>743</v>
      </c>
      <c r="B29" s="2001"/>
      <c r="C29" s="1172"/>
      <c r="D29" s="1172"/>
      <c r="E29" s="1172"/>
      <c r="F29" s="1172"/>
      <c r="G29" s="1172"/>
      <c r="H29" s="1172"/>
      <c r="I29" s="1172"/>
      <c r="J29" s="1172"/>
      <c r="K29" s="1172"/>
      <c r="L29" s="1172"/>
      <c r="M29" s="1990" t="s">
        <v>778</v>
      </c>
      <c r="N29" s="1990"/>
    </row>
    <row r="30" spans="1:20" ht="20.100000000000001" customHeight="1" x14ac:dyDescent="0.2">
      <c r="A30" s="1704" t="s">
        <v>72</v>
      </c>
      <c r="B30" s="1704"/>
      <c r="C30" s="922">
        <v>3077</v>
      </c>
      <c r="D30" s="922">
        <v>7</v>
      </c>
      <c r="E30" s="922">
        <v>3084</v>
      </c>
      <c r="F30" s="968">
        <v>2346</v>
      </c>
      <c r="G30" s="968">
        <v>371</v>
      </c>
      <c r="H30" s="968">
        <v>76</v>
      </c>
      <c r="I30" s="968">
        <v>11</v>
      </c>
      <c r="J30" s="968">
        <v>280</v>
      </c>
      <c r="K30" s="968">
        <v>738</v>
      </c>
      <c r="L30" s="968">
        <f>K30+F30</f>
        <v>3084</v>
      </c>
      <c r="M30" s="1710" t="s">
        <v>424</v>
      </c>
      <c r="N30" s="1710"/>
    </row>
    <row r="31" spans="1:20" ht="20.100000000000001" customHeight="1" x14ac:dyDescent="0.2">
      <c r="A31" s="1011" t="s">
        <v>141</v>
      </c>
      <c r="B31" s="1011"/>
      <c r="C31" s="1340">
        <v>4417</v>
      </c>
      <c r="D31" s="1340">
        <v>22</v>
      </c>
      <c r="E31" s="1340">
        <v>4439</v>
      </c>
      <c r="F31" s="849">
        <v>3334</v>
      </c>
      <c r="G31" s="849">
        <v>663</v>
      </c>
      <c r="H31" s="849">
        <v>313</v>
      </c>
      <c r="I31" s="849">
        <v>123</v>
      </c>
      <c r="J31" s="849">
        <v>6</v>
      </c>
      <c r="K31" s="849">
        <v>1105</v>
      </c>
      <c r="L31" s="849">
        <f t="shared" ref="L31:L38" si="2">K31+F31</f>
        <v>4439</v>
      </c>
      <c r="M31" s="1992" t="s">
        <v>426</v>
      </c>
      <c r="N31" s="1992"/>
    </row>
    <row r="32" spans="1:20" ht="19.5" customHeight="1" x14ac:dyDescent="0.2">
      <c r="A32" s="1011" t="s">
        <v>331</v>
      </c>
      <c r="B32" s="1011"/>
      <c r="C32" s="964">
        <v>1881</v>
      </c>
      <c r="D32" s="964">
        <v>115</v>
      </c>
      <c r="E32" s="964">
        <v>1996</v>
      </c>
      <c r="F32" s="849">
        <v>1645</v>
      </c>
      <c r="G32" s="849">
        <v>4</v>
      </c>
      <c r="H32" s="849">
        <v>136</v>
      </c>
      <c r="I32" s="849">
        <v>44</v>
      </c>
      <c r="J32" s="849">
        <v>167</v>
      </c>
      <c r="K32" s="849">
        <v>351</v>
      </c>
      <c r="L32" s="968">
        <f t="shared" si="2"/>
        <v>1996</v>
      </c>
      <c r="M32" s="2005" t="s">
        <v>460</v>
      </c>
      <c r="N32" s="2005"/>
    </row>
    <row r="33" spans="1:19" ht="20.100000000000001" customHeight="1" x14ac:dyDescent="0.2">
      <c r="A33" s="1011" t="s">
        <v>662</v>
      </c>
      <c r="B33" s="1011"/>
      <c r="C33" s="964">
        <v>401</v>
      </c>
      <c r="D33" s="964">
        <v>0</v>
      </c>
      <c r="E33" s="964">
        <v>401</v>
      </c>
      <c r="F33" s="849">
        <v>388</v>
      </c>
      <c r="G33" s="849">
        <v>8</v>
      </c>
      <c r="H33" s="849">
        <v>2</v>
      </c>
      <c r="I33" s="849">
        <v>2</v>
      </c>
      <c r="J33" s="849">
        <v>1</v>
      </c>
      <c r="K33" s="849">
        <v>13</v>
      </c>
      <c r="L33" s="849">
        <f t="shared" si="2"/>
        <v>401</v>
      </c>
      <c r="M33" s="1992" t="s">
        <v>429</v>
      </c>
      <c r="N33" s="1992"/>
    </row>
    <row r="34" spans="1:19" ht="20.100000000000001" customHeight="1" x14ac:dyDescent="0.2">
      <c r="A34" s="1011" t="s">
        <v>321</v>
      </c>
      <c r="B34" s="1011"/>
      <c r="C34" s="964">
        <v>645</v>
      </c>
      <c r="D34" s="964">
        <v>40</v>
      </c>
      <c r="E34" s="964">
        <v>685</v>
      </c>
      <c r="F34" s="849">
        <v>499</v>
      </c>
      <c r="G34" s="849">
        <v>37</v>
      </c>
      <c r="H34" s="849">
        <v>21</v>
      </c>
      <c r="I34" s="849">
        <v>33</v>
      </c>
      <c r="J34" s="849">
        <v>95</v>
      </c>
      <c r="K34" s="849">
        <v>186</v>
      </c>
      <c r="L34" s="968">
        <f t="shared" si="2"/>
        <v>685</v>
      </c>
      <c r="M34" s="2010" t="s">
        <v>430</v>
      </c>
      <c r="N34" s="2010"/>
    </row>
    <row r="35" spans="1:19" ht="20.100000000000001" customHeight="1" x14ac:dyDescent="0.2">
      <c r="A35" s="1011" t="s">
        <v>304</v>
      </c>
      <c r="B35" s="1011"/>
      <c r="C35" s="964">
        <v>5676</v>
      </c>
      <c r="D35" s="964">
        <v>840</v>
      </c>
      <c r="E35" s="964">
        <v>6516</v>
      </c>
      <c r="F35" s="849">
        <v>5834</v>
      </c>
      <c r="G35" s="849">
        <v>241</v>
      </c>
      <c r="H35" s="849">
        <v>172</v>
      </c>
      <c r="I35" s="849">
        <v>13</v>
      </c>
      <c r="J35" s="849">
        <v>256</v>
      </c>
      <c r="K35" s="849">
        <v>682</v>
      </c>
      <c r="L35" s="849">
        <f t="shared" si="2"/>
        <v>6516</v>
      </c>
      <c r="M35" s="1713" t="s">
        <v>431</v>
      </c>
      <c r="N35" s="1713"/>
    </row>
    <row r="36" spans="1:19" ht="20.100000000000001" customHeight="1" x14ac:dyDescent="0.2">
      <c r="A36" s="2014" t="s">
        <v>27</v>
      </c>
      <c r="B36" s="2014"/>
      <c r="C36" s="980">
        <v>2682</v>
      </c>
      <c r="D36" s="980">
        <v>203</v>
      </c>
      <c r="E36" s="980">
        <v>2885</v>
      </c>
      <c r="F36" s="980">
        <v>2075</v>
      </c>
      <c r="G36" s="980">
        <v>250</v>
      </c>
      <c r="H36" s="980">
        <v>231</v>
      </c>
      <c r="I36" s="980">
        <v>124</v>
      </c>
      <c r="J36" s="980">
        <v>205</v>
      </c>
      <c r="K36" s="980">
        <v>810</v>
      </c>
      <c r="L36" s="968">
        <f t="shared" si="2"/>
        <v>2885</v>
      </c>
      <c r="M36" s="1711" t="s">
        <v>487</v>
      </c>
      <c r="N36" s="1711"/>
      <c r="P36" s="2012"/>
      <c r="Q36" s="2012"/>
      <c r="R36" s="2011"/>
      <c r="S36" s="2011"/>
    </row>
    <row r="37" spans="1:19" ht="19.5" customHeight="1" x14ac:dyDescent="0.2">
      <c r="A37" s="1011" t="s">
        <v>308</v>
      </c>
      <c r="B37" s="1011"/>
      <c r="C37" s="980">
        <v>3531</v>
      </c>
      <c r="D37" s="980">
        <v>201</v>
      </c>
      <c r="E37" s="980">
        <v>3732</v>
      </c>
      <c r="F37" s="980">
        <v>3347</v>
      </c>
      <c r="G37" s="980">
        <v>66</v>
      </c>
      <c r="H37" s="980">
        <v>136</v>
      </c>
      <c r="I37" s="980">
        <v>8</v>
      </c>
      <c r="J37" s="980">
        <v>175</v>
      </c>
      <c r="K37" s="980">
        <v>385</v>
      </c>
      <c r="L37" s="849">
        <f t="shared" si="2"/>
        <v>3732</v>
      </c>
      <c r="M37" s="1713" t="s">
        <v>435</v>
      </c>
      <c r="N37" s="1713"/>
    </row>
    <row r="38" spans="1:19" ht="20.100000000000001" customHeight="1" thickBot="1" x14ac:dyDescent="0.25">
      <c r="A38" s="1011" t="s">
        <v>44</v>
      </c>
      <c r="B38" s="1011"/>
      <c r="C38" s="1341">
        <v>1110</v>
      </c>
      <c r="D38" s="1341">
        <v>37</v>
      </c>
      <c r="E38" s="1341">
        <v>1147</v>
      </c>
      <c r="F38" s="980">
        <v>986</v>
      </c>
      <c r="G38" s="980">
        <v>161</v>
      </c>
      <c r="H38" s="980">
        <v>0</v>
      </c>
      <c r="I38" s="980">
        <v>0</v>
      </c>
      <c r="J38" s="980">
        <v>0</v>
      </c>
      <c r="K38" s="980">
        <v>161</v>
      </c>
      <c r="L38" s="968">
        <f t="shared" si="2"/>
        <v>1147</v>
      </c>
      <c r="M38" s="2006" t="s">
        <v>561</v>
      </c>
      <c r="N38" s="2006"/>
    </row>
    <row r="39" spans="1:19" ht="20.100000000000001" customHeight="1" thickBot="1" x14ac:dyDescent="0.25">
      <c r="A39" s="1006" t="s">
        <v>748</v>
      </c>
      <c r="B39" s="527"/>
      <c r="C39" s="1172"/>
      <c r="D39" s="1172"/>
      <c r="E39" s="1172"/>
      <c r="F39" s="1172"/>
      <c r="G39" s="1172"/>
      <c r="H39" s="1172"/>
      <c r="I39" s="1172"/>
      <c r="J39" s="1172"/>
      <c r="K39" s="1172"/>
      <c r="L39" s="1172"/>
      <c r="M39" s="1990" t="s">
        <v>761</v>
      </c>
      <c r="N39" s="1990"/>
    </row>
    <row r="40" spans="1:19" ht="20.100000000000001" customHeight="1" x14ac:dyDescent="0.2">
      <c r="A40" s="1704" t="s">
        <v>32</v>
      </c>
      <c r="B40" s="1704"/>
      <c r="C40" s="922">
        <v>91</v>
      </c>
      <c r="D40" s="922">
        <v>54</v>
      </c>
      <c r="E40" s="922">
        <v>145</v>
      </c>
      <c r="F40" s="968">
        <v>141</v>
      </c>
      <c r="G40" s="968">
        <v>0</v>
      </c>
      <c r="H40" s="968">
        <v>4</v>
      </c>
      <c r="I40" s="968">
        <v>0</v>
      </c>
      <c r="J40" s="968">
        <v>0</v>
      </c>
      <c r="K40" s="968">
        <v>4</v>
      </c>
      <c r="L40" s="968">
        <f>K40+F40</f>
        <v>145</v>
      </c>
      <c r="M40" s="1710" t="s">
        <v>426</v>
      </c>
      <c r="N40" s="1710"/>
    </row>
    <row r="41" spans="1:19" ht="20.100000000000001" customHeight="1" thickBot="1" x14ac:dyDescent="0.25">
      <c r="A41" s="1705" t="s">
        <v>27</v>
      </c>
      <c r="B41" s="1705"/>
      <c r="C41" s="895">
        <v>7</v>
      </c>
      <c r="D41" s="895">
        <v>0</v>
      </c>
      <c r="E41" s="895">
        <v>7</v>
      </c>
      <c r="F41" s="1071">
        <v>7</v>
      </c>
      <c r="G41" s="1071">
        <v>0</v>
      </c>
      <c r="H41" s="1071">
        <v>0</v>
      </c>
      <c r="I41" s="1071">
        <v>0</v>
      </c>
      <c r="J41" s="1071">
        <v>0</v>
      </c>
      <c r="K41" s="1071">
        <v>0</v>
      </c>
      <c r="L41" s="1071">
        <f>K41+F41</f>
        <v>7</v>
      </c>
      <c r="M41" s="2006" t="s">
        <v>460</v>
      </c>
      <c r="N41" s="2006"/>
    </row>
    <row r="42" spans="1:19" ht="20.100000000000001" customHeight="1" thickBot="1" x14ac:dyDescent="0.25">
      <c r="A42" s="635" t="s">
        <v>361</v>
      </c>
      <c r="B42" s="635"/>
      <c r="C42" s="850">
        <f>SUM(C30:C41)</f>
        <v>23518</v>
      </c>
      <c r="D42" s="850">
        <f t="shared" ref="D42:L42" si="3">SUM(D30:D41)</f>
        <v>1519</v>
      </c>
      <c r="E42" s="850">
        <f t="shared" si="3"/>
        <v>25037</v>
      </c>
      <c r="F42" s="850">
        <f t="shared" si="3"/>
        <v>20602</v>
      </c>
      <c r="G42" s="850">
        <f t="shared" si="3"/>
        <v>1801</v>
      </c>
      <c r="H42" s="850">
        <f t="shared" si="3"/>
        <v>1091</v>
      </c>
      <c r="I42" s="850">
        <f t="shared" si="3"/>
        <v>358</v>
      </c>
      <c r="J42" s="850">
        <f t="shared" si="3"/>
        <v>1185</v>
      </c>
      <c r="K42" s="850">
        <f t="shared" si="3"/>
        <v>4435</v>
      </c>
      <c r="L42" s="850">
        <f t="shared" si="3"/>
        <v>25037</v>
      </c>
      <c r="M42" s="1715" t="s">
        <v>585</v>
      </c>
      <c r="N42" s="1715"/>
    </row>
    <row r="43" spans="1:19" ht="20.100000000000001" customHeight="1" thickBot="1" x14ac:dyDescent="0.25">
      <c r="A43" s="2000" t="s">
        <v>638</v>
      </c>
      <c r="B43" s="2000"/>
      <c r="C43" s="850">
        <f>C42+C28+'12'!B33</f>
        <v>99943</v>
      </c>
      <c r="D43" s="850">
        <f>D42+D28+'12'!C33</f>
        <v>14949</v>
      </c>
      <c r="E43" s="850">
        <f>E42+E28+'12'!D33</f>
        <v>114892</v>
      </c>
      <c r="F43" s="850">
        <f>F42+F28+'12'!E33</f>
        <v>94140</v>
      </c>
      <c r="G43" s="850">
        <f>G42+G28+'12'!F33</f>
        <v>7609</v>
      </c>
      <c r="H43" s="850">
        <f>H42+H28+'12'!G33</f>
        <v>5476</v>
      </c>
      <c r="I43" s="850">
        <f>I42+I28+'12'!H33</f>
        <v>3346</v>
      </c>
      <c r="J43" s="850">
        <f>J42+J28+'12'!I33</f>
        <v>4321</v>
      </c>
      <c r="K43" s="850">
        <f>K42+K28+'12'!J33</f>
        <v>20752</v>
      </c>
      <c r="L43" s="850">
        <f>L42+L28+'12'!K33</f>
        <v>114892</v>
      </c>
      <c r="M43" s="2004" t="s">
        <v>762</v>
      </c>
      <c r="N43" s="2004"/>
    </row>
    <row r="45" spans="1:19" ht="14.25" customHeight="1" x14ac:dyDescent="0.2">
      <c r="B45" s="364"/>
      <c r="N45"/>
    </row>
    <row r="46" spans="1:19" x14ac:dyDescent="0.2">
      <c r="N46"/>
    </row>
    <row r="47" spans="1:19" x14ac:dyDescent="0.2">
      <c r="N47"/>
    </row>
    <row r="48" spans="1:19" ht="15" customHeight="1" x14ac:dyDescent="0.2">
      <c r="N48"/>
    </row>
    <row r="49" spans="2:14" x14ac:dyDescent="0.2">
      <c r="N49"/>
    </row>
    <row r="50" spans="2:14" ht="14.25" customHeight="1" x14ac:dyDescent="0.2">
      <c r="N50"/>
    </row>
    <row r="51" spans="2:14" x14ac:dyDescent="0.2">
      <c r="N51"/>
    </row>
    <row r="52" spans="2:14" x14ac:dyDescent="0.2">
      <c r="N52"/>
    </row>
    <row r="53" spans="2:14" ht="15" customHeight="1" x14ac:dyDescent="0.2">
      <c r="N53"/>
    </row>
    <row r="54" spans="2:14" x14ac:dyDescent="0.2">
      <c r="N54"/>
    </row>
    <row r="55" spans="2:14" x14ac:dyDescent="0.2">
      <c r="N55"/>
    </row>
    <row r="56" spans="2:14" x14ac:dyDescent="0.2">
      <c r="N56"/>
    </row>
    <row r="57" spans="2:14" x14ac:dyDescent="0.2">
      <c r="N57"/>
    </row>
    <row r="58" spans="2:14" x14ac:dyDescent="0.2">
      <c r="B58" s="364"/>
      <c r="N58"/>
    </row>
    <row r="59" spans="2:14" x14ac:dyDescent="0.2">
      <c r="B59" s="364"/>
      <c r="N59"/>
    </row>
    <row r="60" spans="2:14" x14ac:dyDescent="0.2">
      <c r="B60" s="364"/>
      <c r="N60"/>
    </row>
    <row r="61" spans="2:14" x14ac:dyDescent="0.2">
      <c r="B61" s="364"/>
      <c r="N61"/>
    </row>
    <row r="62" spans="2:14" x14ac:dyDescent="0.2">
      <c r="B62" s="364"/>
      <c r="N62"/>
    </row>
    <row r="63" spans="2:14" x14ac:dyDescent="0.2">
      <c r="B63" s="364"/>
      <c r="N63"/>
    </row>
    <row r="64" spans="2:14" x14ac:dyDescent="0.2">
      <c r="B64" s="364"/>
      <c r="N64"/>
    </row>
    <row r="65" spans="2:14" x14ac:dyDescent="0.2">
      <c r="B65" s="364"/>
      <c r="N65"/>
    </row>
    <row r="66" spans="2:14" x14ac:dyDescent="0.2">
      <c r="B66" s="364"/>
      <c r="N66"/>
    </row>
    <row r="67" spans="2:14" x14ac:dyDescent="0.2">
      <c r="B67" s="364"/>
      <c r="N67"/>
    </row>
    <row r="68" spans="2:14" x14ac:dyDescent="0.2">
      <c r="B68" s="364"/>
      <c r="N68"/>
    </row>
    <row r="69" spans="2:14" x14ac:dyDescent="0.2">
      <c r="B69" s="364"/>
      <c r="N69"/>
    </row>
    <row r="70" spans="2:14" x14ac:dyDescent="0.2">
      <c r="B70" s="364"/>
      <c r="N70"/>
    </row>
    <row r="71" spans="2:14" x14ac:dyDescent="0.2">
      <c r="B71" s="364"/>
      <c r="N71"/>
    </row>
    <row r="72" spans="2:14" x14ac:dyDescent="0.2">
      <c r="B72" s="364"/>
      <c r="N72"/>
    </row>
    <row r="73" spans="2:14" x14ac:dyDescent="0.2">
      <c r="B73" s="364"/>
      <c r="N73"/>
    </row>
    <row r="74" spans="2:14" x14ac:dyDescent="0.2">
      <c r="B74" s="364"/>
      <c r="N74"/>
    </row>
    <row r="75" spans="2:14" x14ac:dyDescent="0.2">
      <c r="B75" s="364"/>
      <c r="N75"/>
    </row>
    <row r="76" spans="2:14" x14ac:dyDescent="0.2">
      <c r="B76" s="364"/>
      <c r="N76"/>
    </row>
    <row r="77" spans="2:14" x14ac:dyDescent="0.2">
      <c r="B77" s="364"/>
      <c r="N77"/>
    </row>
    <row r="78" spans="2:14" x14ac:dyDescent="0.2">
      <c r="B78" s="364"/>
      <c r="N78"/>
    </row>
    <row r="79" spans="2:14" x14ac:dyDescent="0.2">
      <c r="B79" s="364"/>
      <c r="N79"/>
    </row>
    <row r="80" spans="2:14" x14ac:dyDescent="0.2">
      <c r="B80" s="364"/>
      <c r="N80"/>
    </row>
    <row r="81" spans="2:14" x14ac:dyDescent="0.2">
      <c r="B81" s="364"/>
      <c r="N81"/>
    </row>
    <row r="82" spans="2:14" x14ac:dyDescent="0.2">
      <c r="B82" s="364"/>
      <c r="N82"/>
    </row>
    <row r="83" spans="2:14" x14ac:dyDescent="0.2">
      <c r="B83" s="364"/>
      <c r="N83"/>
    </row>
    <row r="84" spans="2:14" x14ac:dyDescent="0.2">
      <c r="N84"/>
    </row>
    <row r="85" spans="2:14" x14ac:dyDescent="0.2">
      <c r="N85"/>
    </row>
    <row r="86" spans="2:14" x14ac:dyDescent="0.2">
      <c r="N86"/>
    </row>
    <row r="87" spans="2:14" x14ac:dyDescent="0.2">
      <c r="N87"/>
    </row>
    <row r="88" spans="2:14" x14ac:dyDescent="0.2">
      <c r="N88"/>
    </row>
    <row r="89" spans="2:14" x14ac:dyDescent="0.2">
      <c r="N89"/>
    </row>
    <row r="90" spans="2:14" x14ac:dyDescent="0.2">
      <c r="N90"/>
    </row>
    <row r="91" spans="2:14" x14ac:dyDescent="0.2">
      <c r="N91"/>
    </row>
    <row r="92" spans="2:14" x14ac:dyDescent="0.2">
      <c r="N92"/>
    </row>
    <row r="93" spans="2:14" x14ac:dyDescent="0.2">
      <c r="N93"/>
    </row>
    <row r="94" spans="2:14" x14ac:dyDescent="0.2">
      <c r="N94"/>
    </row>
    <row r="95" spans="2:14" x14ac:dyDescent="0.2">
      <c r="N95"/>
    </row>
    <row r="96" spans="2:14" x14ac:dyDescent="0.2">
      <c r="N96"/>
    </row>
  </sheetData>
  <mergeCells count="75">
    <mergeCell ref="R36:S36"/>
    <mergeCell ref="P36:Q36"/>
    <mergeCell ref="S27:T27"/>
    <mergeCell ref="A36:B36"/>
    <mergeCell ref="M36:N36"/>
    <mergeCell ref="M37:N37"/>
    <mergeCell ref="A14:B14"/>
    <mergeCell ref="A15:B15"/>
    <mergeCell ref="M35:N35"/>
    <mergeCell ref="M16:N16"/>
    <mergeCell ref="M17:N17"/>
    <mergeCell ref="A16:B16"/>
    <mergeCell ref="A17:B17"/>
    <mergeCell ref="M15:N15"/>
    <mergeCell ref="M14:N14"/>
    <mergeCell ref="M34:N34"/>
    <mergeCell ref="M30:N30"/>
    <mergeCell ref="M31:N31"/>
    <mergeCell ref="M26:N26"/>
    <mergeCell ref="M42:N42"/>
    <mergeCell ref="A18:B18"/>
    <mergeCell ref="A19:B19"/>
    <mergeCell ref="A20:B20"/>
    <mergeCell ref="A25:B25"/>
    <mergeCell ref="A21:B21"/>
    <mergeCell ref="A22:B22"/>
    <mergeCell ref="A23:B23"/>
    <mergeCell ref="A40:B40"/>
    <mergeCell ref="M18:N18"/>
    <mergeCell ref="A41:B41"/>
    <mergeCell ref="M19:N19"/>
    <mergeCell ref="M20:N20"/>
    <mergeCell ref="M22:N22"/>
    <mergeCell ref="M23:N23"/>
    <mergeCell ref="M21:N21"/>
    <mergeCell ref="A43:B43"/>
    <mergeCell ref="A24:B24"/>
    <mergeCell ref="A29:B29"/>
    <mergeCell ref="A30:B30"/>
    <mergeCell ref="M24:N24"/>
    <mergeCell ref="M27:N27"/>
    <mergeCell ref="M43:N43"/>
    <mergeCell ref="M28:N28"/>
    <mergeCell ref="M25:N25"/>
    <mergeCell ref="M38:N38"/>
    <mergeCell ref="M29:N29"/>
    <mergeCell ref="M39:N39"/>
    <mergeCell ref="M32:N32"/>
    <mergeCell ref="M33:N33"/>
    <mergeCell ref="M40:N40"/>
    <mergeCell ref="M41:N41"/>
    <mergeCell ref="M1:N1"/>
    <mergeCell ref="A2:N2"/>
    <mergeCell ref="A3:N3"/>
    <mergeCell ref="L4:L5"/>
    <mergeCell ref="F4:F5"/>
    <mergeCell ref="G4:K4"/>
    <mergeCell ref="A1:B1"/>
    <mergeCell ref="M4:N6"/>
    <mergeCell ref="C4:D4"/>
    <mergeCell ref="E4:E5"/>
    <mergeCell ref="A11:B11"/>
    <mergeCell ref="A12:B12"/>
    <mergeCell ref="A13:B13"/>
    <mergeCell ref="M7:N7"/>
    <mergeCell ref="A4:B6"/>
    <mergeCell ref="A9:B9"/>
    <mergeCell ref="A10:B10"/>
    <mergeCell ref="M9:N9"/>
    <mergeCell ref="M10:N10"/>
    <mergeCell ref="M11:N11"/>
    <mergeCell ref="M12:N12"/>
    <mergeCell ref="M13:N13"/>
    <mergeCell ref="M8:N8"/>
    <mergeCell ref="A8:B8"/>
  </mergeCells>
  <printOptions horizontalCentered="1" verticalCentered="1"/>
  <pageMargins left="0.16" right="0.49" top="0.23" bottom="0.37" header="0.2" footer="0.2"/>
  <pageSetup paperSize="9" scale="60" orientation="landscape" r:id="rId1"/>
  <headerFooter>
    <oddFooter>&amp;C28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6"/>
  <sheetViews>
    <sheetView rightToLeft="1" zoomScale="70" zoomScaleNormal="70" workbookViewId="0">
      <selection activeCell="E20" sqref="E20"/>
    </sheetView>
  </sheetViews>
  <sheetFormatPr defaultRowHeight="14.25" x14ac:dyDescent="0.2"/>
  <cols>
    <col min="1" max="1" width="23.75" customWidth="1"/>
    <col min="2" max="2" width="14.75" customWidth="1"/>
    <col min="3" max="3" width="26.625" customWidth="1"/>
    <col min="4" max="4" width="26.875" customWidth="1"/>
    <col min="5" max="5" width="30.75" customWidth="1"/>
  </cols>
  <sheetData>
    <row r="1" spans="1:5" ht="24.75" customHeight="1" x14ac:dyDescent="0.2">
      <c r="A1" s="1923" t="s">
        <v>147</v>
      </c>
      <c r="B1" s="1923"/>
      <c r="C1" s="1923"/>
      <c r="D1" s="1923"/>
      <c r="E1" s="1923"/>
    </row>
    <row r="2" spans="1:5" ht="27.75" customHeight="1" thickBot="1" x14ac:dyDescent="0.25">
      <c r="A2" s="1924" t="s">
        <v>282</v>
      </c>
      <c r="B2" s="1924"/>
      <c r="C2" s="1924"/>
      <c r="D2" s="1924"/>
      <c r="E2" s="1924"/>
    </row>
    <row r="3" spans="1:5" ht="27.75" customHeight="1" thickTop="1" thickBot="1" x14ac:dyDescent="0.25">
      <c r="A3" s="1930" t="s">
        <v>154</v>
      </c>
      <c r="B3" s="1926"/>
      <c r="C3" s="1931" t="s">
        <v>167</v>
      </c>
      <c r="D3" s="1931"/>
      <c r="E3" s="1928" t="s">
        <v>189</v>
      </c>
    </row>
    <row r="4" spans="1:5" ht="29.25" customHeight="1" thickTop="1" thickBot="1" x14ac:dyDescent="0.25">
      <c r="A4" s="1924"/>
      <c r="B4" s="1927"/>
      <c r="C4" s="44" t="s">
        <v>170</v>
      </c>
      <c r="D4" s="45" t="s">
        <v>171</v>
      </c>
      <c r="E4" s="1929"/>
    </row>
    <row r="5" spans="1:5" ht="24.95" customHeight="1" thickTop="1" x14ac:dyDescent="0.25">
      <c r="A5" s="244" t="s">
        <v>27</v>
      </c>
      <c r="B5" s="244"/>
      <c r="C5" s="160">
        <v>143</v>
      </c>
      <c r="D5" s="159">
        <v>15</v>
      </c>
      <c r="E5" s="159">
        <v>158</v>
      </c>
    </row>
    <row r="6" spans="1:5" ht="24.95" customHeight="1" x14ac:dyDescent="0.25">
      <c r="A6" s="61" t="s">
        <v>29</v>
      </c>
      <c r="B6" s="61"/>
      <c r="C6" s="160">
        <v>3141</v>
      </c>
      <c r="D6" s="159">
        <v>27</v>
      </c>
      <c r="E6" s="159">
        <v>3168</v>
      </c>
    </row>
    <row r="7" spans="1:5" ht="24.95" customHeight="1" x14ac:dyDescent="0.25">
      <c r="A7" s="61" t="s">
        <v>31</v>
      </c>
      <c r="B7" s="61"/>
      <c r="C7" s="160">
        <v>185</v>
      </c>
      <c r="D7" s="159">
        <v>0</v>
      </c>
      <c r="E7" s="159">
        <v>185</v>
      </c>
    </row>
    <row r="8" spans="1:5" ht="24.95" customHeight="1" x14ac:dyDescent="0.25">
      <c r="A8" s="61" t="s">
        <v>32</v>
      </c>
      <c r="B8" s="61"/>
      <c r="C8" s="160">
        <v>2707</v>
      </c>
      <c r="D8" s="159">
        <v>10</v>
      </c>
      <c r="E8" s="159">
        <v>2717</v>
      </c>
    </row>
    <row r="9" spans="1:5" ht="24.95" customHeight="1" x14ac:dyDescent="0.25">
      <c r="A9" s="61" t="s">
        <v>34</v>
      </c>
      <c r="B9" s="61"/>
      <c r="C9" s="160">
        <v>741</v>
      </c>
      <c r="D9" s="159">
        <v>6</v>
      </c>
      <c r="E9" s="159">
        <v>747</v>
      </c>
    </row>
    <row r="10" spans="1:5" ht="24.95" customHeight="1" x14ac:dyDescent="0.25">
      <c r="A10" s="61" t="s">
        <v>35</v>
      </c>
      <c r="B10" s="61"/>
      <c r="C10" s="160">
        <v>260</v>
      </c>
      <c r="D10" s="159">
        <v>2</v>
      </c>
      <c r="E10" s="159">
        <v>262</v>
      </c>
    </row>
    <row r="11" spans="1:5" ht="24.95" customHeight="1" x14ac:dyDescent="0.25">
      <c r="A11" s="61" t="s">
        <v>36</v>
      </c>
      <c r="B11" s="61"/>
      <c r="C11" s="160">
        <v>3</v>
      </c>
      <c r="D11" s="159">
        <v>0</v>
      </c>
      <c r="E11" s="159">
        <v>3</v>
      </c>
    </row>
    <row r="12" spans="1:5" ht="24.95" customHeight="1" x14ac:dyDescent="0.25">
      <c r="A12" s="120" t="s">
        <v>48</v>
      </c>
      <c r="B12" s="120"/>
      <c r="C12" s="160">
        <v>54</v>
      </c>
      <c r="D12" s="159">
        <v>2</v>
      </c>
      <c r="E12" s="159">
        <v>56</v>
      </c>
    </row>
    <row r="13" spans="1:5" ht="32.25" customHeight="1" thickBot="1" x14ac:dyDescent="0.3">
      <c r="A13" s="157" t="s">
        <v>59</v>
      </c>
      <c r="B13" s="157"/>
      <c r="C13" s="166">
        <v>7234</v>
      </c>
      <c r="D13" s="161">
        <v>62</v>
      </c>
      <c r="E13" s="161">
        <v>7296</v>
      </c>
    </row>
    <row r="14" spans="1:5" ht="20.100000000000001" customHeight="1" x14ac:dyDescent="0.2">
      <c r="A14" s="15"/>
      <c r="B14" s="15"/>
      <c r="C14" s="15"/>
      <c r="D14" s="15"/>
      <c r="E14" s="15"/>
    </row>
    <row r="15" spans="1:5" ht="20.100000000000001" customHeight="1" x14ac:dyDescent="0.2">
      <c r="A15" s="15"/>
      <c r="B15" s="15"/>
      <c r="C15" s="15"/>
      <c r="D15" s="15"/>
      <c r="E15" s="15"/>
    </row>
    <row r="16" spans="1:5" ht="20.100000000000001" customHeight="1" x14ac:dyDescent="0.2">
      <c r="A16" s="15"/>
      <c r="B16" s="15"/>
      <c r="C16" s="15"/>
      <c r="D16" s="15"/>
      <c r="E16" s="15"/>
    </row>
    <row r="17" spans="1:5" ht="20.100000000000001" customHeight="1" x14ac:dyDescent="0.2">
      <c r="A17" s="15"/>
      <c r="B17" s="15"/>
      <c r="C17" s="15"/>
      <c r="D17" s="15"/>
      <c r="E17" s="15"/>
    </row>
    <row r="18" spans="1:5" ht="20.100000000000001" customHeight="1" x14ac:dyDescent="0.2">
      <c r="A18" s="15"/>
      <c r="B18" s="15"/>
      <c r="C18" s="15"/>
      <c r="D18" s="15"/>
      <c r="E18" s="15"/>
    </row>
    <row r="19" spans="1:5" ht="20.100000000000001" customHeight="1" x14ac:dyDescent="0.2">
      <c r="A19" s="15"/>
      <c r="B19" s="15"/>
      <c r="C19" s="15"/>
      <c r="D19" s="15"/>
      <c r="E19" s="15"/>
    </row>
    <row r="20" spans="1:5" ht="20.100000000000001" customHeight="1" x14ac:dyDescent="0.2">
      <c r="A20" s="15"/>
      <c r="B20" s="15"/>
      <c r="C20" s="15"/>
      <c r="D20" s="15"/>
      <c r="E20" s="15"/>
    </row>
    <row r="21" spans="1:5" ht="20.100000000000001" customHeight="1" x14ac:dyDescent="0.2">
      <c r="A21" s="15"/>
      <c r="B21" s="15"/>
      <c r="C21" s="15"/>
      <c r="D21" s="15"/>
      <c r="E21" s="15"/>
    </row>
    <row r="22" spans="1:5" ht="20.100000000000001" customHeight="1" x14ac:dyDescent="0.2">
      <c r="A22" s="15"/>
      <c r="B22" s="15"/>
      <c r="C22" s="15"/>
      <c r="D22" s="15"/>
      <c r="E22" s="15"/>
    </row>
    <row r="23" spans="1:5" ht="20.100000000000001" customHeight="1" x14ac:dyDescent="0.2">
      <c r="A23" s="15"/>
      <c r="B23" s="15"/>
      <c r="C23" s="15"/>
      <c r="D23" s="15"/>
      <c r="E23" s="15"/>
    </row>
    <row r="24" spans="1:5" ht="20.100000000000001" customHeight="1" x14ac:dyDescent="0.2">
      <c r="A24" s="15"/>
      <c r="B24" s="15"/>
      <c r="C24" s="15"/>
      <c r="D24" s="15"/>
      <c r="E24" s="15"/>
    </row>
    <row r="25" spans="1:5" ht="20.100000000000001" customHeight="1" x14ac:dyDescent="0.2">
      <c r="A25" s="15"/>
      <c r="B25" s="15"/>
      <c r="C25" s="15"/>
      <c r="D25" s="15"/>
      <c r="E25" s="15"/>
    </row>
    <row r="26" spans="1:5" ht="20.100000000000001" customHeight="1" x14ac:dyDescent="0.2">
      <c r="A26" s="15"/>
      <c r="B26" s="15"/>
      <c r="C26" s="15"/>
      <c r="D26" s="15"/>
      <c r="E26" s="15"/>
    </row>
  </sheetData>
  <mergeCells count="6">
    <mergeCell ref="A1:E1"/>
    <mergeCell ref="A2:E2"/>
    <mergeCell ref="A3:A4"/>
    <mergeCell ref="B3:B4"/>
    <mergeCell ref="C3:D3"/>
    <mergeCell ref="E3:E4"/>
  </mergeCells>
  <pageMargins left="0.7" right="0.7" top="1.03" bottom="0.75" header="0.77" footer="0.3"/>
  <pageSetup paperSize="9" scale="65" orientation="portrait" verticalDpi="0" r:id="rId1"/>
  <rowBreaks count="1" manualBreakCount="1">
    <brk id="12" max="4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9"/>
  <sheetViews>
    <sheetView rightToLeft="1" workbookViewId="0">
      <selection activeCell="C5" sqref="C5:E5"/>
    </sheetView>
  </sheetViews>
  <sheetFormatPr defaultRowHeight="14.25" x14ac:dyDescent="0.2"/>
  <cols>
    <col min="1" max="1" width="23.75" customWidth="1"/>
    <col min="2" max="2" width="14.75" customWidth="1"/>
    <col min="3" max="3" width="26.625" customWidth="1"/>
    <col min="4" max="4" width="26.875" customWidth="1"/>
    <col min="5" max="5" width="30.75" customWidth="1"/>
    <col min="6" max="6" width="15.125" customWidth="1"/>
    <col min="7" max="7" width="14.875" customWidth="1"/>
    <col min="8" max="9" width="15.25" customWidth="1"/>
    <col min="10" max="10" width="19.625" customWidth="1"/>
  </cols>
  <sheetData>
    <row r="1" spans="1:10" ht="24.75" customHeight="1" x14ac:dyDescent="0.2">
      <c r="A1" s="1923" t="s">
        <v>147</v>
      </c>
      <c r="B1" s="1923"/>
      <c r="C1" s="1923"/>
      <c r="D1" s="1923"/>
      <c r="E1" s="1923"/>
      <c r="F1" s="56"/>
      <c r="G1" s="56"/>
      <c r="H1" s="56"/>
      <c r="I1" s="56"/>
      <c r="J1" s="56"/>
    </row>
    <row r="2" spans="1:10" ht="27.75" customHeight="1" thickBot="1" x14ac:dyDescent="0.25">
      <c r="A2" s="1924" t="s">
        <v>283</v>
      </c>
      <c r="B2" s="1924"/>
      <c r="C2" s="1924"/>
      <c r="D2" s="1924"/>
      <c r="E2" s="1924"/>
      <c r="F2" s="56"/>
      <c r="G2" s="56"/>
      <c r="H2" s="56"/>
      <c r="I2" s="56"/>
      <c r="J2" s="56"/>
    </row>
    <row r="3" spans="1:10" ht="27.75" customHeight="1" thickTop="1" thickBot="1" x14ac:dyDescent="0.25">
      <c r="A3" s="1930" t="s">
        <v>154</v>
      </c>
      <c r="B3" s="1926"/>
      <c r="C3" s="1931" t="s">
        <v>167</v>
      </c>
      <c r="D3" s="1931"/>
      <c r="E3" s="1928" t="s">
        <v>189</v>
      </c>
      <c r="F3" s="56"/>
      <c r="G3" s="56"/>
      <c r="H3" s="56"/>
      <c r="I3" s="56"/>
      <c r="J3" s="2015"/>
    </row>
    <row r="4" spans="1:10" ht="29.25" customHeight="1" thickTop="1" thickBot="1" x14ac:dyDescent="0.25">
      <c r="A4" s="1924"/>
      <c r="B4" s="1927"/>
      <c r="C4" s="44" t="s">
        <v>170</v>
      </c>
      <c r="D4" s="45" t="s">
        <v>171</v>
      </c>
      <c r="E4" s="1929"/>
      <c r="F4" s="121"/>
      <c r="G4" s="121"/>
      <c r="H4" s="121"/>
      <c r="I4" s="121"/>
      <c r="J4" s="1923"/>
    </row>
    <row r="5" spans="1:10" ht="24.95" customHeight="1" thickTop="1" x14ac:dyDescent="0.25">
      <c r="A5" s="1918" t="s">
        <v>32</v>
      </c>
      <c r="B5" s="1918"/>
      <c r="C5" s="61">
        <v>110</v>
      </c>
      <c r="D5" s="151">
        <v>2</v>
      </c>
      <c r="E5" s="151">
        <v>112</v>
      </c>
      <c r="F5" s="59"/>
      <c r="G5" s="59"/>
      <c r="H5" s="59"/>
      <c r="I5" s="59"/>
      <c r="J5" s="59"/>
    </row>
    <row r="6" spans="1:10" ht="32.25" customHeight="1" thickBot="1" x14ac:dyDescent="0.3">
      <c r="A6" s="1917" t="s">
        <v>59</v>
      </c>
      <c r="B6" s="1917"/>
      <c r="C6" s="149">
        <v>110</v>
      </c>
      <c r="D6" s="150">
        <v>2</v>
      </c>
      <c r="E6" s="150">
        <v>112</v>
      </c>
      <c r="F6" s="59"/>
      <c r="G6" s="59"/>
      <c r="H6" s="59"/>
      <c r="I6" s="59"/>
      <c r="J6" s="59"/>
    </row>
    <row r="7" spans="1:10" ht="20.100000000000001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20.100000000000001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20.100000000000001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 ht="20.100000000000001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20.100000000000001" customHeight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20.100000000000001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 ht="20.100000000000001" customHeight="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0" ht="20.100000000000001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20.100000000000001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20.100000000000001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20.100000000000001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20.100000000000001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20.100000000000001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</row>
  </sheetData>
  <mergeCells count="9">
    <mergeCell ref="J3:J4"/>
    <mergeCell ref="A5:B5"/>
    <mergeCell ref="A6:B6"/>
    <mergeCell ref="A1:E1"/>
    <mergeCell ref="A2:E2"/>
    <mergeCell ref="A3:A4"/>
    <mergeCell ref="B3:B4"/>
    <mergeCell ref="C3:D3"/>
    <mergeCell ref="E3:E4"/>
  </mergeCells>
  <pageMargins left="0.7" right="0.7" top="1.03" bottom="0.75" header="0.77" footer="0.3"/>
  <pageSetup paperSize="9" scale="65" orientation="portrait" verticalDpi="0" r:id="rId1"/>
  <rowBreaks count="1" manualBreakCount="1">
    <brk id="5" max="4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rightToLeft="1" workbookViewId="0">
      <selection activeCell="A2" sqref="A2:K2"/>
    </sheetView>
  </sheetViews>
  <sheetFormatPr defaultRowHeight="14.25" x14ac:dyDescent="0.2"/>
  <cols>
    <col min="1" max="1" width="20.125" customWidth="1"/>
    <col min="2" max="2" width="9.75" customWidth="1"/>
    <col min="3" max="3" width="16.75" customWidth="1"/>
    <col min="4" max="4" width="15.75" customWidth="1"/>
    <col min="5" max="5" width="21.125" customWidth="1"/>
    <col min="6" max="6" width="16" customWidth="1"/>
    <col min="7" max="8" width="11.625" customWidth="1"/>
    <col min="9" max="9" width="12.125" customWidth="1"/>
    <col min="10" max="10" width="13" customWidth="1"/>
    <col min="11" max="11" width="19.125" customWidth="1"/>
  </cols>
  <sheetData>
    <row r="1" spans="1:11" ht="26.25" customHeight="1" thickBot="1" x14ac:dyDescent="0.25">
      <c r="A1" s="2021" t="s">
        <v>176</v>
      </c>
      <c r="B1" s="2021"/>
      <c r="C1" s="2021"/>
      <c r="D1" s="2021"/>
      <c r="E1" s="2021"/>
      <c r="F1" s="2021"/>
      <c r="G1" s="2021"/>
      <c r="H1" s="2021"/>
      <c r="I1" s="2021"/>
      <c r="J1" s="2021"/>
      <c r="K1" s="2021"/>
    </row>
    <row r="2" spans="1:11" ht="33" customHeight="1" thickTop="1" thickBot="1" x14ac:dyDescent="0.25">
      <c r="A2" s="2022" t="s">
        <v>177</v>
      </c>
      <c r="B2" s="1930"/>
      <c r="C2" s="2022"/>
      <c r="D2" s="2022"/>
      <c r="E2" s="2022"/>
      <c r="F2" s="2022"/>
      <c r="G2" s="2022"/>
      <c r="H2" s="2022"/>
      <c r="I2" s="2022"/>
      <c r="J2" s="2022"/>
      <c r="K2" s="2022"/>
    </row>
    <row r="3" spans="1:11" ht="26.25" customHeight="1" thickTop="1" thickBot="1" x14ac:dyDescent="0.25">
      <c r="A3" s="2023" t="s">
        <v>154</v>
      </c>
      <c r="B3" s="1926"/>
      <c r="C3" s="1931" t="s">
        <v>167</v>
      </c>
      <c r="D3" s="1931"/>
      <c r="E3" s="2025"/>
      <c r="F3" s="2027" t="s">
        <v>148</v>
      </c>
      <c r="G3" s="1931" t="s">
        <v>149</v>
      </c>
      <c r="H3" s="1931"/>
      <c r="I3" s="1931"/>
      <c r="J3" s="1931"/>
      <c r="K3" s="1928" t="s">
        <v>169</v>
      </c>
    </row>
    <row r="4" spans="1:11" ht="45" customHeight="1" thickTop="1" thickBot="1" x14ac:dyDescent="0.25">
      <c r="A4" s="2024"/>
      <c r="B4" s="1927"/>
      <c r="C4" s="44" t="s">
        <v>170</v>
      </c>
      <c r="D4" s="45" t="s">
        <v>171</v>
      </c>
      <c r="E4" s="2026"/>
      <c r="F4" s="2026"/>
      <c r="G4" s="45" t="s">
        <v>150</v>
      </c>
      <c r="H4" s="45" t="s">
        <v>151</v>
      </c>
      <c r="I4" s="45" t="s">
        <v>152</v>
      </c>
      <c r="J4" s="45" t="s">
        <v>153</v>
      </c>
      <c r="K4" s="1929"/>
    </row>
    <row r="5" spans="1:11" ht="20.100000000000001" customHeight="1" thickTop="1" x14ac:dyDescent="0.2">
      <c r="A5" s="2028" t="s">
        <v>50</v>
      </c>
      <c r="B5" s="2028"/>
      <c r="C5" s="34"/>
      <c r="D5" s="35"/>
      <c r="E5" s="35"/>
      <c r="F5" s="35"/>
      <c r="G5" s="29"/>
      <c r="H5" s="29"/>
      <c r="I5" s="29"/>
      <c r="J5" s="29"/>
      <c r="K5" s="29"/>
    </row>
    <row r="6" spans="1:11" ht="20.100000000000001" customHeight="1" x14ac:dyDescent="0.2">
      <c r="A6" s="2020" t="s">
        <v>51</v>
      </c>
      <c r="B6" s="2020"/>
      <c r="C6" s="30"/>
      <c r="D6" s="31"/>
      <c r="E6" s="31"/>
      <c r="F6" s="31"/>
      <c r="G6" s="31"/>
      <c r="H6" s="31"/>
      <c r="I6" s="31"/>
      <c r="J6" s="31"/>
      <c r="K6" s="31"/>
    </row>
    <row r="7" spans="1:11" ht="20.100000000000001" customHeight="1" x14ac:dyDescent="0.2">
      <c r="A7" s="2020" t="s">
        <v>52</v>
      </c>
      <c r="B7" s="2020"/>
      <c r="C7" s="30"/>
      <c r="D7" s="31"/>
      <c r="E7" s="31"/>
      <c r="F7" s="31"/>
      <c r="G7" s="31"/>
      <c r="H7" s="31"/>
      <c r="I7" s="31"/>
      <c r="J7" s="31"/>
      <c r="K7" s="31"/>
    </row>
    <row r="8" spans="1:11" ht="20.100000000000001" customHeight="1" x14ac:dyDescent="0.2">
      <c r="A8" s="2020" t="s">
        <v>53</v>
      </c>
      <c r="B8" s="2020"/>
      <c r="C8" s="30"/>
      <c r="D8" s="31" t="s">
        <v>107</v>
      </c>
      <c r="E8" s="31"/>
      <c r="F8" s="31"/>
      <c r="G8" s="31"/>
      <c r="H8" s="31"/>
      <c r="I8" s="31"/>
      <c r="J8" s="31"/>
      <c r="K8" s="31"/>
    </row>
    <row r="9" spans="1:11" ht="20.100000000000001" customHeight="1" x14ac:dyDescent="0.2">
      <c r="A9" s="2020" t="s">
        <v>54</v>
      </c>
      <c r="B9" s="2020"/>
      <c r="C9" s="30"/>
      <c r="D9" s="31"/>
      <c r="E9" s="31"/>
      <c r="F9" s="31"/>
      <c r="G9" s="31"/>
      <c r="H9" s="31"/>
      <c r="I9" s="31"/>
      <c r="J9" s="31"/>
      <c r="K9" s="31"/>
    </row>
    <row r="10" spans="1:11" ht="20.100000000000001" customHeight="1" x14ac:dyDescent="0.25">
      <c r="A10" s="2020" t="s">
        <v>55</v>
      </c>
      <c r="B10" s="2020"/>
      <c r="C10" s="30"/>
      <c r="D10" s="31"/>
      <c r="E10" s="31"/>
      <c r="F10" s="31"/>
      <c r="G10" s="36"/>
      <c r="H10" s="31"/>
      <c r="I10" s="31"/>
      <c r="J10" s="31"/>
      <c r="K10" s="31"/>
    </row>
    <row r="11" spans="1:11" ht="20.100000000000001" customHeight="1" x14ac:dyDescent="0.2">
      <c r="A11" s="2020" t="s">
        <v>56</v>
      </c>
      <c r="B11" s="2020"/>
      <c r="C11" s="30"/>
      <c r="D11" s="31"/>
      <c r="E11" s="31"/>
      <c r="F11" s="31"/>
      <c r="G11" s="31"/>
      <c r="H11" s="31"/>
      <c r="I11" s="31"/>
      <c r="J11" s="31"/>
      <c r="K11" s="31"/>
    </row>
    <row r="12" spans="1:11" ht="20.100000000000001" customHeight="1" x14ac:dyDescent="0.2">
      <c r="A12" s="2020" t="s">
        <v>57</v>
      </c>
      <c r="B12" s="2020"/>
      <c r="C12" s="30"/>
      <c r="D12" s="31"/>
      <c r="E12" s="31"/>
      <c r="F12" s="31"/>
      <c r="G12" s="31"/>
      <c r="H12" s="31"/>
      <c r="I12" s="31"/>
      <c r="J12" s="31"/>
      <c r="K12" s="31"/>
    </row>
    <row r="13" spans="1:11" ht="20.100000000000001" customHeight="1" x14ac:dyDescent="0.2">
      <c r="A13" s="2020" t="s">
        <v>58</v>
      </c>
      <c r="B13" s="2020"/>
      <c r="C13" s="30"/>
      <c r="D13" s="31"/>
      <c r="E13" s="31"/>
      <c r="F13" s="31"/>
      <c r="G13" s="31"/>
      <c r="H13" s="31"/>
      <c r="I13" s="31"/>
      <c r="J13" s="31"/>
      <c r="K13" s="31"/>
    </row>
    <row r="14" spans="1:11" ht="20.100000000000001" customHeight="1" x14ac:dyDescent="0.2">
      <c r="A14" s="2019" t="s">
        <v>156</v>
      </c>
      <c r="B14" s="2019"/>
      <c r="C14" s="30"/>
      <c r="D14" s="31"/>
      <c r="E14" s="31"/>
      <c r="F14" s="31"/>
      <c r="G14" s="31"/>
      <c r="H14" s="31"/>
      <c r="I14" s="31"/>
      <c r="J14" s="31"/>
      <c r="K14" s="31"/>
    </row>
    <row r="15" spans="1:11" ht="20.100000000000001" customHeight="1" x14ac:dyDescent="0.2">
      <c r="A15" s="2019" t="s">
        <v>157</v>
      </c>
      <c r="B15" s="2019"/>
      <c r="C15" s="30"/>
      <c r="D15" s="31"/>
      <c r="E15" s="31"/>
      <c r="F15" s="31"/>
      <c r="G15" s="31"/>
      <c r="H15" s="31"/>
      <c r="I15" s="31"/>
      <c r="J15" s="31"/>
      <c r="K15" s="31"/>
    </row>
    <row r="16" spans="1:11" ht="20.100000000000001" customHeight="1" x14ac:dyDescent="0.2">
      <c r="A16" s="2019" t="s">
        <v>158</v>
      </c>
      <c r="B16" s="2019"/>
      <c r="C16" s="30"/>
      <c r="D16" s="31"/>
      <c r="E16" s="31"/>
      <c r="F16" s="31"/>
      <c r="G16" s="31"/>
      <c r="H16" s="31"/>
      <c r="I16" s="31"/>
      <c r="J16" s="31"/>
      <c r="K16" s="31"/>
    </row>
    <row r="17" spans="1:11" ht="20.100000000000001" customHeight="1" x14ac:dyDescent="0.2">
      <c r="A17" s="2019" t="s">
        <v>160</v>
      </c>
      <c r="B17" s="2019"/>
      <c r="C17" s="30"/>
      <c r="D17" s="31"/>
      <c r="E17" s="31"/>
      <c r="F17" s="31"/>
      <c r="G17" s="31"/>
      <c r="H17" s="31"/>
      <c r="I17" s="31"/>
      <c r="J17" s="31"/>
      <c r="K17" s="31"/>
    </row>
    <row r="18" spans="1:11" ht="20.100000000000001" customHeight="1" x14ac:dyDescent="0.2">
      <c r="A18" s="2019" t="s">
        <v>159</v>
      </c>
      <c r="B18" s="2019"/>
      <c r="C18" s="30"/>
      <c r="D18" s="31"/>
      <c r="E18" s="31"/>
      <c r="F18" s="31"/>
      <c r="G18" s="31"/>
      <c r="H18" s="31"/>
      <c r="I18" s="31"/>
      <c r="J18" s="31"/>
      <c r="K18" s="31"/>
    </row>
    <row r="19" spans="1:11" ht="20.100000000000001" customHeight="1" x14ac:dyDescent="0.2">
      <c r="A19" s="2019" t="s">
        <v>164</v>
      </c>
      <c r="B19" s="2019"/>
      <c r="C19" s="30"/>
      <c r="D19" s="31"/>
      <c r="E19" s="31"/>
      <c r="F19" s="31"/>
      <c r="G19" s="31"/>
      <c r="H19" s="31"/>
      <c r="I19" s="31"/>
      <c r="J19" s="31"/>
      <c r="K19" s="31"/>
    </row>
    <row r="20" spans="1:11" ht="20.100000000000001" customHeight="1" x14ac:dyDescent="0.2">
      <c r="A20" s="2019" t="s">
        <v>172</v>
      </c>
      <c r="B20" s="2019"/>
      <c r="C20" s="30"/>
      <c r="D20" s="31"/>
      <c r="E20" s="31"/>
      <c r="F20" s="31"/>
      <c r="G20" s="31"/>
      <c r="H20" s="31"/>
      <c r="I20" s="31"/>
      <c r="J20" s="31"/>
      <c r="K20" s="31"/>
    </row>
    <row r="21" spans="1:11" ht="20.100000000000001" customHeight="1" x14ac:dyDescent="0.2">
      <c r="A21" s="2019" t="s">
        <v>161</v>
      </c>
      <c r="B21" s="2019"/>
      <c r="C21" s="30"/>
      <c r="D21" s="31"/>
      <c r="E21" s="31"/>
      <c r="F21" s="31"/>
      <c r="G21" s="31"/>
      <c r="H21" s="31"/>
      <c r="I21" s="31"/>
      <c r="J21" s="31"/>
      <c r="K21" s="31"/>
    </row>
    <row r="22" spans="1:11" ht="20.100000000000001" customHeight="1" x14ac:dyDescent="0.2">
      <c r="A22" s="2019" t="s">
        <v>162</v>
      </c>
      <c r="B22" s="2019"/>
      <c r="C22" s="30"/>
      <c r="D22" s="31"/>
      <c r="E22" s="31"/>
      <c r="F22" s="31"/>
      <c r="G22" s="31"/>
      <c r="H22" s="31"/>
      <c r="I22" s="31"/>
      <c r="J22" s="31"/>
      <c r="K22" s="31"/>
    </row>
    <row r="23" spans="1:11" ht="20.100000000000001" customHeight="1" x14ac:dyDescent="0.2">
      <c r="A23" s="2019" t="s">
        <v>163</v>
      </c>
      <c r="B23" s="2019"/>
      <c r="C23" s="30"/>
      <c r="D23" s="31"/>
      <c r="E23" s="31"/>
      <c r="F23" s="31"/>
      <c r="G23" s="31"/>
      <c r="H23" s="31"/>
      <c r="I23" s="31"/>
      <c r="J23" s="31"/>
      <c r="K23" s="31"/>
    </row>
    <row r="24" spans="1:11" ht="20.100000000000001" customHeight="1" x14ac:dyDescent="0.2">
      <c r="A24" s="2019" t="s">
        <v>165</v>
      </c>
      <c r="B24" s="2019"/>
      <c r="C24" s="30"/>
      <c r="D24" s="31"/>
      <c r="E24" s="31"/>
      <c r="F24" s="31"/>
      <c r="G24" s="31"/>
      <c r="H24" s="31"/>
      <c r="I24" s="31"/>
      <c r="J24" s="31"/>
      <c r="K24" s="31"/>
    </row>
    <row r="25" spans="1:11" ht="20.100000000000001" customHeight="1" x14ac:dyDescent="0.2">
      <c r="A25" s="2019" t="s">
        <v>166</v>
      </c>
      <c r="B25" s="2019"/>
      <c r="C25" s="30"/>
      <c r="D25" s="31"/>
      <c r="E25" s="31"/>
      <c r="F25" s="31"/>
      <c r="G25" s="31"/>
      <c r="H25" s="31"/>
      <c r="I25" s="31"/>
      <c r="J25" s="31"/>
      <c r="K25" s="31"/>
    </row>
    <row r="26" spans="1:11" ht="20.100000000000001" customHeight="1" x14ac:dyDescent="0.2">
      <c r="A26" s="2019" t="s">
        <v>175</v>
      </c>
      <c r="B26" s="2019"/>
      <c r="C26" s="30"/>
      <c r="D26" s="31"/>
      <c r="E26" s="31"/>
      <c r="F26" s="31"/>
      <c r="G26" s="31"/>
      <c r="H26" s="31"/>
      <c r="I26" s="31"/>
      <c r="J26" s="31"/>
      <c r="K26" s="31"/>
    </row>
    <row r="27" spans="1:11" ht="28.5" customHeight="1" x14ac:dyDescent="0.25">
      <c r="A27" s="2017" t="s">
        <v>168</v>
      </c>
      <c r="B27" s="32" t="s">
        <v>32</v>
      </c>
      <c r="C27" s="33"/>
      <c r="D27" s="31"/>
      <c r="E27" s="31"/>
      <c r="F27" s="31"/>
      <c r="G27" s="31"/>
      <c r="H27" s="31"/>
      <c r="I27" s="31"/>
      <c r="J27" s="31"/>
      <c r="K27" s="31"/>
    </row>
    <row r="28" spans="1:11" ht="30.75" customHeight="1" thickBot="1" x14ac:dyDescent="0.3">
      <c r="A28" s="2018"/>
      <c r="B28" s="48" t="s">
        <v>135</v>
      </c>
      <c r="C28" s="49"/>
      <c r="D28" s="50"/>
      <c r="E28" s="50"/>
      <c r="F28" s="50"/>
      <c r="G28" s="50"/>
      <c r="H28" s="50"/>
      <c r="I28" s="50"/>
      <c r="J28" s="50"/>
      <c r="K28" s="50"/>
    </row>
    <row r="29" spans="1:11" ht="24.95" customHeight="1" thickTop="1" thickBot="1" x14ac:dyDescent="0.25">
      <c r="A29" s="2016" t="s">
        <v>17</v>
      </c>
      <c r="B29" s="2016"/>
      <c r="C29" s="51"/>
      <c r="D29" s="52"/>
      <c r="E29" s="52"/>
      <c r="F29" s="52"/>
      <c r="G29" s="52"/>
      <c r="H29" s="52"/>
      <c r="I29" s="52"/>
      <c r="J29" s="52"/>
      <c r="K29" s="52"/>
    </row>
    <row r="30" spans="1:11" ht="15" thickTop="1" x14ac:dyDescent="0.2"/>
  </sheetData>
  <mergeCells count="33">
    <mergeCell ref="A10:B10"/>
    <mergeCell ref="A1:K1"/>
    <mergeCell ref="A2:K2"/>
    <mergeCell ref="A3:A4"/>
    <mergeCell ref="B3:B4"/>
    <mergeCell ref="C3:D3"/>
    <mergeCell ref="E3:E4"/>
    <mergeCell ref="F3:F4"/>
    <mergeCell ref="G3:J3"/>
    <mergeCell ref="K3:K4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27:A28"/>
    <mergeCell ref="A23:B23"/>
    <mergeCell ref="A24:B24"/>
    <mergeCell ref="A25:B25"/>
    <mergeCell ref="A26:B26"/>
  </mergeCells>
  <pageMargins left="0.2" right="0.23" top="0.42" bottom="0.3" header="0.21" footer="0.2"/>
  <pageSetup paperSize="9" scale="83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rightToLeft="1" zoomScale="70" zoomScaleNormal="70" workbookViewId="0">
      <selection activeCell="A9" sqref="A9:H9"/>
    </sheetView>
  </sheetViews>
  <sheetFormatPr defaultRowHeight="14.25" x14ac:dyDescent="0.2"/>
  <cols>
    <col min="1" max="1" width="32.125" customWidth="1"/>
    <col min="2" max="2" width="20.75" customWidth="1"/>
    <col min="3" max="3" width="17.125" customWidth="1"/>
    <col min="4" max="4" width="18.125" customWidth="1"/>
    <col min="5" max="5" width="18.875" customWidth="1"/>
    <col min="6" max="7" width="18.125" customWidth="1"/>
    <col min="8" max="8" width="21" customWidth="1"/>
  </cols>
  <sheetData>
    <row r="1" spans="1:9" ht="41.25" customHeight="1" x14ac:dyDescent="0.2">
      <c r="A1" s="2029" t="s">
        <v>191</v>
      </c>
      <c r="B1" s="2029"/>
      <c r="C1" s="2029"/>
      <c r="D1" s="2029"/>
      <c r="E1" s="2029"/>
      <c r="F1" s="2029"/>
      <c r="G1" s="2029"/>
      <c r="H1" s="2029"/>
      <c r="I1" s="56"/>
    </row>
    <row r="2" spans="1:9" ht="39" customHeight="1" thickBot="1" x14ac:dyDescent="0.25">
      <c r="A2" s="2031" t="s">
        <v>285</v>
      </c>
      <c r="B2" s="2031"/>
      <c r="C2" s="2031"/>
      <c r="D2" s="2031"/>
      <c r="E2" s="2031"/>
      <c r="F2" s="2031"/>
      <c r="G2" s="2031"/>
      <c r="H2" s="2031"/>
    </row>
    <row r="3" spans="1:9" ht="32.25" customHeight="1" thickTop="1" thickBot="1" x14ac:dyDescent="0.25">
      <c r="A3" s="2030" t="s">
        <v>154</v>
      </c>
      <c r="B3" s="2032" t="s">
        <v>148</v>
      </c>
      <c r="C3" s="2036" t="s">
        <v>149</v>
      </c>
      <c r="D3" s="2037"/>
      <c r="E3" s="2037"/>
      <c r="F3" s="2037"/>
      <c r="G3" s="2038"/>
      <c r="H3" s="2034" t="s">
        <v>190</v>
      </c>
    </row>
    <row r="4" spans="1:9" ht="45" customHeight="1" thickTop="1" thickBot="1" x14ac:dyDescent="0.25">
      <c r="A4" s="2031"/>
      <c r="B4" s="2033"/>
      <c r="C4" s="70" t="s">
        <v>150</v>
      </c>
      <c r="D4" s="70" t="s">
        <v>151</v>
      </c>
      <c r="E4" s="70" t="s">
        <v>152</v>
      </c>
      <c r="F4" s="70" t="s">
        <v>153</v>
      </c>
      <c r="G4" s="70" t="s">
        <v>0</v>
      </c>
      <c r="H4" s="2035"/>
    </row>
    <row r="5" spans="1:9" ht="35.25" customHeight="1" thickTop="1" thickBot="1" x14ac:dyDescent="0.25">
      <c r="A5" s="251" t="s">
        <v>297</v>
      </c>
      <c r="B5" s="232"/>
      <c r="C5" s="232"/>
      <c r="D5" s="232"/>
      <c r="E5" s="232"/>
      <c r="F5" s="232"/>
      <c r="G5" s="232"/>
      <c r="H5" s="231"/>
    </row>
    <row r="6" spans="1:9" ht="30" customHeight="1" thickTop="1" x14ac:dyDescent="0.2">
      <c r="A6" s="252" t="s">
        <v>26</v>
      </c>
      <c r="B6" s="229">
        <v>448</v>
      </c>
      <c r="C6" s="250">
        <v>0</v>
      </c>
      <c r="D6" s="250">
        <v>0</v>
      </c>
      <c r="E6" s="250">
        <v>1</v>
      </c>
      <c r="F6" s="250">
        <v>8</v>
      </c>
      <c r="G6" s="250">
        <v>9</v>
      </c>
      <c r="H6" s="250">
        <f>B6+G6</f>
        <v>457</v>
      </c>
    </row>
    <row r="7" spans="1:9" ht="30" customHeight="1" x14ac:dyDescent="0.2">
      <c r="A7" s="255" t="s">
        <v>27</v>
      </c>
      <c r="B7" s="256">
        <v>258</v>
      </c>
      <c r="C7" s="257">
        <v>0</v>
      </c>
      <c r="D7" s="257">
        <v>4</v>
      </c>
      <c r="E7" s="257">
        <v>3</v>
      </c>
      <c r="F7" s="257">
        <v>4</v>
      </c>
      <c r="G7" s="257">
        <v>11</v>
      </c>
      <c r="H7" s="258">
        <f t="shared" ref="H7:H32" si="0">B7+G7</f>
        <v>269</v>
      </c>
    </row>
    <row r="8" spans="1:9" ht="30" customHeight="1" x14ac:dyDescent="0.2">
      <c r="A8" s="237" t="s">
        <v>28</v>
      </c>
      <c r="B8" s="228">
        <v>2276</v>
      </c>
      <c r="C8" s="246">
        <v>39</v>
      </c>
      <c r="D8" s="246">
        <v>120</v>
      </c>
      <c r="E8" s="246">
        <v>8</v>
      </c>
      <c r="F8" s="246">
        <v>29</v>
      </c>
      <c r="G8" s="246">
        <v>196</v>
      </c>
      <c r="H8" s="250">
        <f t="shared" si="0"/>
        <v>2472</v>
      </c>
    </row>
    <row r="9" spans="1:9" ht="30" customHeight="1" x14ac:dyDescent="0.2">
      <c r="A9" s="237" t="s">
        <v>29</v>
      </c>
      <c r="B9" s="228">
        <v>2850</v>
      </c>
      <c r="C9" s="246">
        <v>425</v>
      </c>
      <c r="D9" s="246">
        <v>68</v>
      </c>
      <c r="E9" s="246">
        <v>11</v>
      </c>
      <c r="F9" s="246">
        <v>222</v>
      </c>
      <c r="G9" s="246">
        <v>726</v>
      </c>
      <c r="H9" s="250">
        <f t="shared" si="0"/>
        <v>3576</v>
      </c>
    </row>
    <row r="10" spans="1:9" ht="30" customHeight="1" x14ac:dyDescent="0.2">
      <c r="A10" s="237" t="s">
        <v>30</v>
      </c>
      <c r="B10" s="228">
        <v>0</v>
      </c>
      <c r="C10" s="246">
        <v>29</v>
      </c>
      <c r="D10" s="246">
        <v>62</v>
      </c>
      <c r="E10" s="246">
        <v>28</v>
      </c>
      <c r="F10" s="246">
        <v>24</v>
      </c>
      <c r="G10" s="246">
        <v>143</v>
      </c>
      <c r="H10" s="250">
        <f t="shared" si="0"/>
        <v>143</v>
      </c>
    </row>
    <row r="11" spans="1:9" ht="30" customHeight="1" x14ac:dyDescent="0.2">
      <c r="A11" s="237" t="s">
        <v>31</v>
      </c>
      <c r="B11" s="228">
        <v>2124</v>
      </c>
      <c r="C11" s="246">
        <v>161</v>
      </c>
      <c r="D11" s="246">
        <v>28</v>
      </c>
      <c r="E11" s="246">
        <v>24</v>
      </c>
      <c r="F11" s="246">
        <v>114</v>
      </c>
      <c r="G11" s="246">
        <v>327</v>
      </c>
      <c r="H11" s="250">
        <f t="shared" si="0"/>
        <v>2451</v>
      </c>
    </row>
    <row r="12" spans="1:9" ht="30" customHeight="1" x14ac:dyDescent="0.2">
      <c r="A12" s="237" t="s">
        <v>32</v>
      </c>
      <c r="B12" s="228">
        <v>3368</v>
      </c>
      <c r="C12" s="246">
        <v>733</v>
      </c>
      <c r="D12" s="246">
        <v>170</v>
      </c>
      <c r="E12" s="246">
        <v>157</v>
      </c>
      <c r="F12" s="246">
        <v>267</v>
      </c>
      <c r="G12" s="246">
        <v>1327</v>
      </c>
      <c r="H12" s="250">
        <f t="shared" si="0"/>
        <v>4695</v>
      </c>
    </row>
    <row r="13" spans="1:9" ht="30" customHeight="1" x14ac:dyDescent="0.2">
      <c r="A13" s="237" t="s">
        <v>33</v>
      </c>
      <c r="B13" s="228">
        <v>47232</v>
      </c>
      <c r="C13" s="246">
        <v>19</v>
      </c>
      <c r="D13" s="246">
        <v>84</v>
      </c>
      <c r="E13" s="246">
        <v>257</v>
      </c>
      <c r="F13" s="246">
        <v>187</v>
      </c>
      <c r="G13" s="246">
        <v>547</v>
      </c>
      <c r="H13" s="250">
        <f t="shared" si="0"/>
        <v>47779</v>
      </c>
    </row>
    <row r="14" spans="1:9" ht="30" customHeight="1" x14ac:dyDescent="0.2">
      <c r="A14" s="237" t="s">
        <v>34</v>
      </c>
      <c r="B14" s="228">
        <v>2537</v>
      </c>
      <c r="C14" s="246">
        <v>2</v>
      </c>
      <c r="D14" s="246">
        <v>151</v>
      </c>
      <c r="E14" s="246">
        <v>41</v>
      </c>
      <c r="F14" s="246">
        <v>233</v>
      </c>
      <c r="G14" s="246">
        <v>427</v>
      </c>
      <c r="H14" s="250">
        <f t="shared" si="0"/>
        <v>2964</v>
      </c>
    </row>
    <row r="15" spans="1:9" ht="30" customHeight="1" x14ac:dyDescent="0.2">
      <c r="A15" s="237" t="s">
        <v>35</v>
      </c>
      <c r="B15" s="228">
        <v>2979</v>
      </c>
      <c r="C15" s="246">
        <v>145</v>
      </c>
      <c r="D15" s="246">
        <v>95</v>
      </c>
      <c r="E15" s="246">
        <v>53</v>
      </c>
      <c r="F15" s="246">
        <v>27</v>
      </c>
      <c r="G15" s="246">
        <v>320</v>
      </c>
      <c r="H15" s="250">
        <f t="shared" si="0"/>
        <v>3299</v>
      </c>
    </row>
    <row r="16" spans="1:9" ht="30" customHeight="1" x14ac:dyDescent="0.2">
      <c r="A16" s="237" t="s">
        <v>36</v>
      </c>
      <c r="B16" s="228">
        <v>1106</v>
      </c>
      <c r="C16" s="246">
        <v>18</v>
      </c>
      <c r="D16" s="246">
        <v>26</v>
      </c>
      <c r="E16" s="246">
        <v>21</v>
      </c>
      <c r="F16" s="246">
        <v>0</v>
      </c>
      <c r="G16" s="246">
        <v>65</v>
      </c>
      <c r="H16" s="250">
        <f t="shared" si="0"/>
        <v>1171</v>
      </c>
    </row>
    <row r="17" spans="1:8" ht="30" customHeight="1" x14ac:dyDescent="0.2">
      <c r="A17" s="237" t="s">
        <v>37</v>
      </c>
      <c r="B17" s="228">
        <v>2892</v>
      </c>
      <c r="C17" s="246">
        <v>132</v>
      </c>
      <c r="D17" s="246">
        <v>95</v>
      </c>
      <c r="E17" s="246">
        <v>25</v>
      </c>
      <c r="F17" s="246">
        <v>58</v>
      </c>
      <c r="G17" s="246">
        <v>310</v>
      </c>
      <c r="H17" s="250">
        <f t="shared" si="0"/>
        <v>3202</v>
      </c>
    </row>
    <row r="18" spans="1:8" ht="30" customHeight="1" x14ac:dyDescent="0.2">
      <c r="A18" s="237" t="s">
        <v>38</v>
      </c>
      <c r="B18" s="228">
        <v>509</v>
      </c>
      <c r="C18" s="246">
        <v>12</v>
      </c>
      <c r="D18" s="246">
        <v>0</v>
      </c>
      <c r="E18" s="246">
        <v>0</v>
      </c>
      <c r="F18" s="246">
        <v>0</v>
      </c>
      <c r="G18" s="246">
        <v>12</v>
      </c>
      <c r="H18" s="250">
        <f t="shared" si="0"/>
        <v>521</v>
      </c>
    </row>
    <row r="19" spans="1:8" ht="30" customHeight="1" x14ac:dyDescent="0.2">
      <c r="A19" s="237" t="s">
        <v>39</v>
      </c>
      <c r="B19" s="228">
        <v>365</v>
      </c>
      <c r="C19" s="246">
        <v>8</v>
      </c>
      <c r="D19" s="246">
        <v>28</v>
      </c>
      <c r="E19" s="246">
        <v>0</v>
      </c>
      <c r="F19" s="246">
        <v>18</v>
      </c>
      <c r="G19" s="246">
        <v>54</v>
      </c>
      <c r="H19" s="250">
        <f t="shared" si="0"/>
        <v>419</v>
      </c>
    </row>
    <row r="20" spans="1:8" ht="30" customHeight="1" x14ac:dyDescent="0.2">
      <c r="A20" s="237" t="s">
        <v>40</v>
      </c>
      <c r="B20" s="228">
        <v>711</v>
      </c>
      <c r="C20" s="246">
        <v>11</v>
      </c>
      <c r="D20" s="246">
        <v>51</v>
      </c>
      <c r="E20" s="246">
        <v>28</v>
      </c>
      <c r="F20" s="246">
        <v>10</v>
      </c>
      <c r="G20" s="246">
        <v>100</v>
      </c>
      <c r="H20" s="250">
        <f t="shared" si="0"/>
        <v>811</v>
      </c>
    </row>
    <row r="21" spans="1:8" ht="30" customHeight="1" x14ac:dyDescent="0.2">
      <c r="A21" s="237" t="s">
        <v>41</v>
      </c>
      <c r="B21" s="228">
        <v>620</v>
      </c>
      <c r="C21" s="246">
        <v>0</v>
      </c>
      <c r="D21" s="246">
        <v>1</v>
      </c>
      <c r="E21" s="246">
        <v>0</v>
      </c>
      <c r="F21" s="246">
        <v>2</v>
      </c>
      <c r="G21" s="246">
        <v>3</v>
      </c>
      <c r="H21" s="250">
        <f t="shared" si="0"/>
        <v>623</v>
      </c>
    </row>
    <row r="22" spans="1:8" ht="30" customHeight="1" x14ac:dyDescent="0.2">
      <c r="A22" s="237" t="s">
        <v>42</v>
      </c>
      <c r="B22" s="228">
        <v>1221</v>
      </c>
      <c r="C22" s="246">
        <v>24</v>
      </c>
      <c r="D22" s="246">
        <v>51</v>
      </c>
      <c r="E22" s="246">
        <v>16</v>
      </c>
      <c r="F22" s="246">
        <v>13</v>
      </c>
      <c r="G22" s="246">
        <v>104</v>
      </c>
      <c r="H22" s="250">
        <f t="shared" si="0"/>
        <v>1325</v>
      </c>
    </row>
    <row r="23" spans="1:8" ht="30" customHeight="1" x14ac:dyDescent="0.2">
      <c r="A23" s="237" t="s">
        <v>43</v>
      </c>
      <c r="B23" s="228">
        <v>119</v>
      </c>
      <c r="C23" s="246">
        <v>70</v>
      </c>
      <c r="D23" s="246">
        <v>20</v>
      </c>
      <c r="E23" s="246">
        <v>10</v>
      </c>
      <c r="F23" s="246">
        <v>1</v>
      </c>
      <c r="G23" s="246">
        <v>101</v>
      </c>
      <c r="H23" s="250">
        <f t="shared" si="0"/>
        <v>220</v>
      </c>
    </row>
    <row r="24" spans="1:8" ht="30" customHeight="1" x14ac:dyDescent="0.2">
      <c r="A24" s="237" t="s">
        <v>44</v>
      </c>
      <c r="B24" s="228">
        <v>258</v>
      </c>
      <c r="C24" s="246">
        <v>2</v>
      </c>
      <c r="D24" s="246">
        <v>1</v>
      </c>
      <c r="E24" s="246">
        <v>3</v>
      </c>
      <c r="F24" s="246">
        <v>5</v>
      </c>
      <c r="G24" s="246">
        <v>11</v>
      </c>
      <c r="H24" s="250">
        <f t="shared" si="0"/>
        <v>269</v>
      </c>
    </row>
    <row r="25" spans="1:8" ht="30" customHeight="1" x14ac:dyDescent="0.2">
      <c r="A25" s="237" t="s">
        <v>45</v>
      </c>
      <c r="B25" s="228">
        <v>673</v>
      </c>
      <c r="C25" s="246">
        <v>15</v>
      </c>
      <c r="D25" s="246">
        <v>11</v>
      </c>
      <c r="E25" s="246">
        <v>1</v>
      </c>
      <c r="F25" s="246">
        <v>11</v>
      </c>
      <c r="G25" s="246">
        <v>38</v>
      </c>
      <c r="H25" s="250">
        <f t="shared" si="0"/>
        <v>711</v>
      </c>
    </row>
    <row r="26" spans="1:8" ht="30" customHeight="1" x14ac:dyDescent="0.2">
      <c r="A26" s="237" t="s">
        <v>46</v>
      </c>
      <c r="B26" s="228">
        <v>558</v>
      </c>
      <c r="C26" s="246">
        <v>0</v>
      </c>
      <c r="D26" s="246">
        <v>9</v>
      </c>
      <c r="E26" s="246">
        <v>0</v>
      </c>
      <c r="F26" s="246">
        <v>0</v>
      </c>
      <c r="G26" s="246">
        <v>9</v>
      </c>
      <c r="H26" s="250">
        <f t="shared" si="0"/>
        <v>567</v>
      </c>
    </row>
    <row r="27" spans="1:8" ht="30" customHeight="1" x14ac:dyDescent="0.2">
      <c r="A27" s="253" t="s">
        <v>47</v>
      </c>
      <c r="B27" s="228">
        <v>255</v>
      </c>
      <c r="C27" s="246">
        <v>6</v>
      </c>
      <c r="D27" s="246">
        <v>8</v>
      </c>
      <c r="E27" s="246">
        <v>0</v>
      </c>
      <c r="F27" s="246">
        <v>4</v>
      </c>
      <c r="G27" s="246">
        <v>18</v>
      </c>
      <c r="H27" s="250">
        <f t="shared" si="0"/>
        <v>273</v>
      </c>
    </row>
    <row r="28" spans="1:8" ht="30" customHeight="1" x14ac:dyDescent="0.2">
      <c r="A28" s="245" t="s">
        <v>155</v>
      </c>
      <c r="B28" s="228">
        <v>317</v>
      </c>
      <c r="C28" s="246">
        <v>0</v>
      </c>
      <c r="D28" s="246">
        <v>9</v>
      </c>
      <c r="E28" s="246">
        <v>0</v>
      </c>
      <c r="F28" s="246">
        <v>0</v>
      </c>
      <c r="G28" s="246">
        <v>9</v>
      </c>
      <c r="H28" s="250">
        <f t="shared" si="0"/>
        <v>326</v>
      </c>
    </row>
    <row r="29" spans="1:8" ht="30" customHeight="1" x14ac:dyDescent="0.2">
      <c r="A29" s="245" t="s">
        <v>174</v>
      </c>
      <c r="B29" s="228">
        <v>226</v>
      </c>
      <c r="C29" s="246">
        <v>20</v>
      </c>
      <c r="D29" s="246">
        <v>13</v>
      </c>
      <c r="E29" s="246">
        <v>3</v>
      </c>
      <c r="F29" s="246">
        <v>0</v>
      </c>
      <c r="G29" s="246">
        <v>36</v>
      </c>
      <c r="H29" s="250">
        <f t="shared" si="0"/>
        <v>262</v>
      </c>
    </row>
    <row r="30" spans="1:8" ht="30" customHeight="1" x14ac:dyDescent="0.2">
      <c r="A30" s="247" t="s">
        <v>48</v>
      </c>
      <c r="B30" s="228">
        <v>374</v>
      </c>
      <c r="C30" s="246">
        <v>10</v>
      </c>
      <c r="D30" s="246">
        <v>3</v>
      </c>
      <c r="E30" s="246">
        <v>1</v>
      </c>
      <c r="F30" s="246">
        <v>4</v>
      </c>
      <c r="G30" s="246">
        <v>18</v>
      </c>
      <c r="H30" s="250">
        <f t="shared" si="0"/>
        <v>392</v>
      </c>
    </row>
    <row r="31" spans="1:8" ht="30" customHeight="1" x14ac:dyDescent="0.2">
      <c r="A31" s="247" t="s">
        <v>49</v>
      </c>
      <c r="B31" s="228">
        <v>348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50">
        <f t="shared" si="0"/>
        <v>348</v>
      </c>
    </row>
    <row r="32" spans="1:8" ht="30" customHeight="1" thickBot="1" x14ac:dyDescent="0.25">
      <c r="A32" s="254" t="s">
        <v>59</v>
      </c>
      <c r="B32" s="248">
        <v>74624</v>
      </c>
      <c r="C32" s="170">
        <v>1881</v>
      </c>
      <c r="D32" s="170">
        <v>1108</v>
      </c>
      <c r="E32" s="170">
        <v>691</v>
      </c>
      <c r="F32" s="170">
        <v>1241</v>
      </c>
      <c r="G32" s="170">
        <v>4921</v>
      </c>
      <c r="H32" s="170">
        <f t="shared" si="0"/>
        <v>79545</v>
      </c>
    </row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</sheetData>
  <mergeCells count="6">
    <mergeCell ref="A1:H1"/>
    <mergeCell ref="A3:A4"/>
    <mergeCell ref="B3:B4"/>
    <mergeCell ref="H3:H4"/>
    <mergeCell ref="A2:H2"/>
    <mergeCell ref="C3:G3"/>
  </mergeCells>
  <pageMargins left="0.7" right="0.7" top="1" bottom="0.75" header="0.69" footer="0.3"/>
  <pageSetup paperSize="9" scale="5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86"/>
  <sheetViews>
    <sheetView rightToLeft="1" view="pageBreakPreview" topLeftCell="A7" zoomScale="68" zoomScaleSheetLayoutView="68" workbookViewId="0">
      <selection activeCell="S21" sqref="S21"/>
    </sheetView>
  </sheetViews>
  <sheetFormatPr defaultColWidth="9.125" defaultRowHeight="18" x14ac:dyDescent="0.25"/>
  <cols>
    <col min="1" max="1" width="24.875" style="313" customWidth="1"/>
    <col min="2" max="2" width="9.125" style="313" customWidth="1"/>
    <col min="3" max="3" width="9" style="313" customWidth="1"/>
    <col min="4" max="4" width="7" style="313" customWidth="1"/>
    <col min="5" max="5" width="8.125" style="313" customWidth="1"/>
    <col min="6" max="6" width="11.125" style="313" customWidth="1"/>
    <col min="7" max="7" width="7.875" style="313" customWidth="1"/>
    <col min="8" max="8" width="6.25" style="313" customWidth="1"/>
    <col min="9" max="9" width="10.75" style="313" customWidth="1"/>
    <col min="10" max="10" width="8.25" style="313" customWidth="1"/>
    <col min="11" max="11" width="7.875" style="313" customWidth="1"/>
    <col min="12" max="12" width="10" style="313" customWidth="1"/>
    <col min="13" max="13" width="9.25" style="313" customWidth="1"/>
    <col min="14" max="14" width="10.625" style="313" customWidth="1"/>
    <col min="15" max="15" width="14" style="313" customWidth="1"/>
    <col min="16" max="16" width="10.375" style="313" customWidth="1"/>
    <col min="17" max="17" width="11.25" style="313" customWidth="1"/>
    <col min="18" max="18" width="9.75" style="313" customWidth="1"/>
    <col min="19" max="19" width="33.625" style="359" customWidth="1"/>
    <col min="20" max="20" width="2.875" style="313" hidden="1" customWidth="1"/>
    <col min="21" max="16384" width="9.125" style="313"/>
  </cols>
  <sheetData>
    <row r="1" spans="1:25" ht="32.25" customHeight="1" x14ac:dyDescent="0.25">
      <c r="A1" s="1552" t="s">
        <v>649</v>
      </c>
      <c r="B1" s="1552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753" t="s">
        <v>591</v>
      </c>
    </row>
    <row r="2" spans="1:25" ht="31.5" customHeight="1" x14ac:dyDescent="0.25">
      <c r="A2" s="1529" t="s">
        <v>856</v>
      </c>
      <c r="B2" s="1529"/>
      <c r="C2" s="1529"/>
      <c r="D2" s="1529"/>
      <c r="E2" s="1529"/>
      <c r="F2" s="1529"/>
      <c r="G2" s="1529"/>
      <c r="H2" s="1529"/>
      <c r="I2" s="1529"/>
      <c r="J2" s="1529"/>
      <c r="K2" s="1529"/>
      <c r="L2" s="1529"/>
      <c r="M2" s="1529"/>
      <c r="N2" s="1529"/>
      <c r="O2" s="1529"/>
      <c r="P2" s="1529"/>
      <c r="Q2" s="1529"/>
      <c r="R2" s="1529"/>
      <c r="S2" s="1529"/>
    </row>
    <row r="3" spans="1:25" ht="31.5" customHeight="1" thickBot="1" x14ac:dyDescent="0.3">
      <c r="A3" s="1553" t="s">
        <v>802</v>
      </c>
      <c r="B3" s="1553"/>
      <c r="C3" s="1553"/>
      <c r="D3" s="1553"/>
      <c r="E3" s="1553"/>
      <c r="F3" s="1553"/>
      <c r="G3" s="1553"/>
      <c r="H3" s="1553"/>
      <c r="I3" s="1553"/>
      <c r="J3" s="1553"/>
      <c r="K3" s="1553"/>
      <c r="L3" s="1553"/>
      <c r="M3" s="1553"/>
      <c r="N3" s="1553"/>
      <c r="O3" s="1553"/>
      <c r="P3" s="1553"/>
      <c r="Q3" s="1553"/>
      <c r="R3" s="1553"/>
      <c r="S3" s="1553"/>
    </row>
    <row r="4" spans="1:25" ht="33" customHeight="1" thickBot="1" x14ac:dyDescent="0.3">
      <c r="A4" s="1554" t="s">
        <v>290</v>
      </c>
      <c r="B4" s="1499" t="s">
        <v>737</v>
      </c>
      <c r="C4" s="1500"/>
      <c r="D4" s="1500"/>
      <c r="E4" s="1500"/>
      <c r="F4" s="1501"/>
      <c r="G4" s="1499" t="s">
        <v>736</v>
      </c>
      <c r="H4" s="1500"/>
      <c r="I4" s="1500"/>
      <c r="J4" s="1500"/>
      <c r="K4" s="1500"/>
      <c r="L4" s="1500"/>
      <c r="M4" s="1501"/>
      <c r="N4" s="1548" t="s">
        <v>12</v>
      </c>
      <c r="O4" s="1548" t="s">
        <v>16</v>
      </c>
      <c r="P4" s="1501" t="s">
        <v>901</v>
      </c>
      <c r="Q4" s="1548" t="s">
        <v>820</v>
      </c>
      <c r="R4" s="1557" t="s">
        <v>17</v>
      </c>
      <c r="S4" s="1559" t="s">
        <v>405</v>
      </c>
    </row>
    <row r="5" spans="1:25" ht="39" customHeight="1" thickBot="1" x14ac:dyDescent="0.3">
      <c r="A5" s="1555"/>
      <c r="B5" s="1548" t="s">
        <v>292</v>
      </c>
      <c r="C5" s="1548" t="s">
        <v>199</v>
      </c>
      <c r="D5" s="1548" t="s">
        <v>18</v>
      </c>
      <c r="E5" s="1500" t="s">
        <v>19</v>
      </c>
      <c r="F5" s="1548" t="s">
        <v>4</v>
      </c>
      <c r="G5" s="1499" t="s">
        <v>20</v>
      </c>
      <c r="H5" s="1548" t="s">
        <v>21</v>
      </c>
      <c r="I5" s="1550" t="s">
        <v>999</v>
      </c>
      <c r="J5" s="1550"/>
      <c r="K5" s="1550"/>
      <c r="L5" s="1550"/>
      <c r="M5" s="1551" t="s">
        <v>25</v>
      </c>
      <c r="N5" s="1549"/>
      <c r="O5" s="1549"/>
      <c r="P5" s="1564"/>
      <c r="Q5" s="1549"/>
      <c r="R5" s="1558"/>
      <c r="S5" s="1560"/>
    </row>
    <row r="6" spans="1:25" ht="44.25" customHeight="1" x14ac:dyDescent="0.35">
      <c r="A6" s="1555"/>
      <c r="B6" s="1562"/>
      <c r="C6" s="1563"/>
      <c r="D6" s="1549"/>
      <c r="E6" s="1558"/>
      <c r="F6" s="1549"/>
      <c r="G6" s="1547"/>
      <c r="H6" s="1549"/>
      <c r="I6" s="1312" t="s">
        <v>23</v>
      </c>
      <c r="J6" s="1312" t="s">
        <v>24</v>
      </c>
      <c r="K6" s="1050" t="s">
        <v>193</v>
      </c>
      <c r="L6" s="1050" t="s">
        <v>194</v>
      </c>
      <c r="M6" s="1548"/>
      <c r="N6" s="1549"/>
      <c r="O6" s="1549"/>
      <c r="P6" s="1564"/>
      <c r="Q6" s="1549"/>
      <c r="R6" s="1558"/>
      <c r="S6" s="1560"/>
      <c r="T6" s="261"/>
    </row>
    <row r="7" spans="1:25" ht="58.5" customHeight="1" thickBot="1" x14ac:dyDescent="0.4">
      <c r="A7" s="1556"/>
      <c r="B7" s="1315" t="s">
        <v>407</v>
      </c>
      <c r="C7" s="1315" t="s">
        <v>408</v>
      </c>
      <c r="D7" s="1315" t="s">
        <v>409</v>
      </c>
      <c r="E7" s="1315" t="s">
        <v>391</v>
      </c>
      <c r="F7" s="1315" t="s">
        <v>395</v>
      </c>
      <c r="G7" s="1315" t="s">
        <v>396</v>
      </c>
      <c r="H7" s="1315" t="s">
        <v>410</v>
      </c>
      <c r="I7" s="1315" t="s">
        <v>399</v>
      </c>
      <c r="J7" s="1316" t="s">
        <v>411</v>
      </c>
      <c r="K7" s="1315" t="s">
        <v>412</v>
      </c>
      <c r="L7" s="1315" t="s">
        <v>440</v>
      </c>
      <c r="M7" s="1315" t="s">
        <v>402</v>
      </c>
      <c r="N7" s="1315" t="s">
        <v>413</v>
      </c>
      <c r="O7" s="1315" t="s">
        <v>403</v>
      </c>
      <c r="P7" s="1315" t="s">
        <v>395</v>
      </c>
      <c r="Q7" s="1315" t="s">
        <v>821</v>
      </c>
      <c r="R7" s="1315" t="s">
        <v>414</v>
      </c>
      <c r="S7" s="1561"/>
      <c r="T7" s="261"/>
      <c r="V7" s="509"/>
    </row>
    <row r="8" spans="1:25" ht="21.95" customHeight="1" thickBot="1" x14ac:dyDescent="0.3">
      <c r="A8" s="504" t="s">
        <v>855</v>
      </c>
      <c r="B8" s="507"/>
      <c r="C8" s="507"/>
      <c r="D8" s="507"/>
      <c r="E8" s="507"/>
      <c r="F8" s="507"/>
      <c r="G8" s="507"/>
      <c r="H8" s="507"/>
      <c r="I8" s="506"/>
      <c r="J8" s="506"/>
      <c r="K8" s="507"/>
      <c r="L8" s="507"/>
      <c r="M8" s="507"/>
      <c r="N8" s="507"/>
      <c r="O8" s="507"/>
      <c r="P8" s="749"/>
      <c r="Q8" s="749"/>
      <c r="R8" s="507"/>
      <c r="S8" s="1048" t="s">
        <v>997</v>
      </c>
    </row>
    <row r="9" spans="1:25" s="314" customFormat="1" ht="21.95" customHeight="1" x14ac:dyDescent="0.25">
      <c r="A9" s="1080" t="s">
        <v>198</v>
      </c>
      <c r="B9" s="1274">
        <v>202</v>
      </c>
      <c r="C9" s="1274">
        <v>43</v>
      </c>
      <c r="D9" s="1274">
        <v>93</v>
      </c>
      <c r="E9" s="1274">
        <v>23</v>
      </c>
      <c r="F9" s="1274">
        <v>361</v>
      </c>
      <c r="G9" s="1274">
        <v>11</v>
      </c>
      <c r="H9" s="1274">
        <v>0</v>
      </c>
      <c r="I9" s="1274">
        <v>0</v>
      </c>
      <c r="J9" s="1274">
        <v>0</v>
      </c>
      <c r="K9" s="1274">
        <v>0</v>
      </c>
      <c r="L9" s="1274">
        <v>4</v>
      </c>
      <c r="M9" s="1274">
        <v>4</v>
      </c>
      <c r="N9" s="1274">
        <v>15</v>
      </c>
      <c r="O9" s="1274">
        <v>0</v>
      </c>
      <c r="P9" s="922">
        <v>376</v>
      </c>
      <c r="Q9" s="922">
        <v>0</v>
      </c>
      <c r="R9" s="1274">
        <v>376</v>
      </c>
      <c r="S9" s="1010" t="s">
        <v>416</v>
      </c>
      <c r="T9" s="397"/>
      <c r="V9" s="508"/>
    </row>
    <row r="10" spans="1:25" s="315" customFormat="1" ht="21.95" customHeight="1" x14ac:dyDescent="0.2">
      <c r="A10" s="767" t="s">
        <v>310</v>
      </c>
      <c r="B10" s="1275">
        <v>317</v>
      </c>
      <c r="C10" s="1275">
        <v>182</v>
      </c>
      <c r="D10" s="1275">
        <v>53</v>
      </c>
      <c r="E10" s="1275">
        <v>417</v>
      </c>
      <c r="F10" s="1275">
        <v>969</v>
      </c>
      <c r="G10" s="1275">
        <v>265</v>
      </c>
      <c r="H10" s="1275">
        <v>46</v>
      </c>
      <c r="I10" s="1275">
        <v>8</v>
      </c>
      <c r="J10" s="1275">
        <v>0</v>
      </c>
      <c r="K10" s="1275">
        <v>0</v>
      </c>
      <c r="L10" s="1275">
        <v>3</v>
      </c>
      <c r="M10" s="1274">
        <v>11</v>
      </c>
      <c r="N10" s="1274">
        <v>322</v>
      </c>
      <c r="O10" s="1275">
        <v>36</v>
      </c>
      <c r="P10" s="922">
        <v>1327</v>
      </c>
      <c r="Q10" s="922">
        <v>2</v>
      </c>
      <c r="R10" s="1274">
        <v>1329</v>
      </c>
      <c r="S10" s="1001" t="s">
        <v>417</v>
      </c>
      <c r="Y10" s="503"/>
    </row>
    <row r="11" spans="1:25" ht="21.95" customHeight="1" x14ac:dyDescent="0.25">
      <c r="A11" s="767" t="s">
        <v>33</v>
      </c>
      <c r="B11" s="1275">
        <v>14723</v>
      </c>
      <c r="C11" s="1275">
        <v>2663</v>
      </c>
      <c r="D11" s="1275">
        <v>176</v>
      </c>
      <c r="E11" s="1275">
        <v>1042</v>
      </c>
      <c r="F11" s="1275">
        <v>18604</v>
      </c>
      <c r="G11" s="1275">
        <v>20473</v>
      </c>
      <c r="H11" s="1275">
        <v>80</v>
      </c>
      <c r="I11" s="1275">
        <v>577</v>
      </c>
      <c r="J11" s="1275">
        <v>97</v>
      </c>
      <c r="K11" s="1275">
        <v>165</v>
      </c>
      <c r="L11" s="1275">
        <v>1412</v>
      </c>
      <c r="M11" s="1274">
        <v>2251</v>
      </c>
      <c r="N11" s="1274">
        <v>22804</v>
      </c>
      <c r="O11" s="1275">
        <v>3124</v>
      </c>
      <c r="P11" s="922">
        <v>44532</v>
      </c>
      <c r="Q11" s="922">
        <v>2497</v>
      </c>
      <c r="R11" s="1274">
        <v>47029</v>
      </c>
      <c r="S11" s="1001" t="s">
        <v>418</v>
      </c>
    </row>
    <row r="12" spans="1:25" ht="21.95" customHeight="1" x14ac:dyDescent="0.25">
      <c r="A12" s="767" t="s">
        <v>45</v>
      </c>
      <c r="B12" s="1275">
        <v>147</v>
      </c>
      <c r="C12" s="1275">
        <v>53</v>
      </c>
      <c r="D12" s="1275">
        <v>31</v>
      </c>
      <c r="E12" s="1275">
        <v>672</v>
      </c>
      <c r="F12" s="1275">
        <v>903</v>
      </c>
      <c r="G12" s="1275">
        <v>228</v>
      </c>
      <c r="H12" s="1275">
        <v>0</v>
      </c>
      <c r="I12" s="1275">
        <v>2</v>
      </c>
      <c r="J12" s="1275">
        <v>1</v>
      </c>
      <c r="K12" s="1275">
        <v>2</v>
      </c>
      <c r="L12" s="1275">
        <v>6</v>
      </c>
      <c r="M12" s="1274">
        <v>11</v>
      </c>
      <c r="N12" s="1274">
        <v>239</v>
      </c>
      <c r="O12" s="1275">
        <v>7</v>
      </c>
      <c r="P12" s="922">
        <v>1149</v>
      </c>
      <c r="Q12" s="922">
        <v>3</v>
      </c>
      <c r="R12" s="1274">
        <v>1152</v>
      </c>
      <c r="S12" s="1001" t="s">
        <v>419</v>
      </c>
    </row>
    <row r="13" spans="1:25" ht="21.95" customHeight="1" x14ac:dyDescent="0.25">
      <c r="A13" s="767" t="s">
        <v>37</v>
      </c>
      <c r="B13" s="1275">
        <v>616</v>
      </c>
      <c r="C13" s="1275">
        <v>165</v>
      </c>
      <c r="D13" s="1275">
        <v>84</v>
      </c>
      <c r="E13" s="1275">
        <v>410</v>
      </c>
      <c r="F13" s="1275">
        <v>1275</v>
      </c>
      <c r="G13" s="1275">
        <v>797</v>
      </c>
      <c r="H13" s="1275">
        <v>78</v>
      </c>
      <c r="I13" s="1275">
        <v>51</v>
      </c>
      <c r="J13" s="1275">
        <v>1</v>
      </c>
      <c r="K13" s="1275">
        <v>12</v>
      </c>
      <c r="L13" s="1275">
        <v>37</v>
      </c>
      <c r="M13" s="1274">
        <v>101</v>
      </c>
      <c r="N13" s="1274">
        <v>976</v>
      </c>
      <c r="O13" s="1275">
        <v>1040</v>
      </c>
      <c r="P13" s="922">
        <v>3291</v>
      </c>
      <c r="Q13" s="922">
        <v>74</v>
      </c>
      <c r="R13" s="1274">
        <v>3365</v>
      </c>
      <c r="S13" s="1001" t="s">
        <v>420</v>
      </c>
    </row>
    <row r="14" spans="1:25" ht="21.95" customHeight="1" x14ac:dyDescent="0.25">
      <c r="A14" s="767" t="s">
        <v>138</v>
      </c>
      <c r="B14" s="1275">
        <v>191</v>
      </c>
      <c r="C14" s="1275">
        <v>60</v>
      </c>
      <c r="D14" s="1275">
        <v>280</v>
      </c>
      <c r="E14" s="1275">
        <v>146</v>
      </c>
      <c r="F14" s="1275">
        <v>677</v>
      </c>
      <c r="G14" s="1275">
        <v>292</v>
      </c>
      <c r="H14" s="1275">
        <v>15</v>
      </c>
      <c r="I14" s="1275">
        <v>6</v>
      </c>
      <c r="J14" s="1275">
        <v>11</v>
      </c>
      <c r="K14" s="1275">
        <v>0</v>
      </c>
      <c r="L14" s="1275">
        <v>51</v>
      </c>
      <c r="M14" s="1274">
        <v>68</v>
      </c>
      <c r="N14" s="1274">
        <v>375</v>
      </c>
      <c r="O14" s="1275">
        <v>87</v>
      </c>
      <c r="P14" s="922">
        <v>1139</v>
      </c>
      <c r="Q14" s="922">
        <v>9</v>
      </c>
      <c r="R14" s="1274">
        <v>1148</v>
      </c>
      <c r="S14" s="1001" t="s">
        <v>421</v>
      </c>
    </row>
    <row r="15" spans="1:25" ht="21.95" customHeight="1" x14ac:dyDescent="0.25">
      <c r="A15" s="767" t="s">
        <v>36</v>
      </c>
      <c r="B15" s="1275">
        <v>198</v>
      </c>
      <c r="C15" s="1275">
        <v>73</v>
      </c>
      <c r="D15" s="1275">
        <v>114</v>
      </c>
      <c r="E15" s="1275">
        <v>467</v>
      </c>
      <c r="F15" s="1275">
        <v>852</v>
      </c>
      <c r="G15" s="1275">
        <v>632</v>
      </c>
      <c r="H15" s="1275">
        <v>5</v>
      </c>
      <c r="I15" s="1275">
        <v>200</v>
      </c>
      <c r="J15" s="1275">
        <v>1</v>
      </c>
      <c r="K15" s="1275">
        <v>17</v>
      </c>
      <c r="L15" s="1275">
        <v>23</v>
      </c>
      <c r="M15" s="1274">
        <v>241</v>
      </c>
      <c r="N15" s="1274">
        <v>878</v>
      </c>
      <c r="O15" s="1275">
        <v>25</v>
      </c>
      <c r="P15" s="922">
        <v>1755</v>
      </c>
      <c r="Q15" s="922">
        <v>6</v>
      </c>
      <c r="R15" s="1274">
        <v>1761</v>
      </c>
      <c r="S15" s="1001" t="s">
        <v>422</v>
      </c>
    </row>
    <row r="16" spans="1:25" ht="21.95" customHeight="1" x14ac:dyDescent="0.25">
      <c r="A16" s="767" t="s">
        <v>38</v>
      </c>
      <c r="B16" s="1275">
        <v>82</v>
      </c>
      <c r="C16" s="1275">
        <v>45</v>
      </c>
      <c r="D16" s="1275">
        <v>3</v>
      </c>
      <c r="E16" s="1275">
        <v>153</v>
      </c>
      <c r="F16" s="1275">
        <v>283</v>
      </c>
      <c r="G16" s="1275">
        <v>255</v>
      </c>
      <c r="H16" s="1275">
        <v>0</v>
      </c>
      <c r="I16" s="1275">
        <v>6</v>
      </c>
      <c r="J16" s="1275">
        <v>0</v>
      </c>
      <c r="K16" s="1275">
        <v>0</v>
      </c>
      <c r="L16" s="1275">
        <v>1</v>
      </c>
      <c r="M16" s="1274">
        <v>7</v>
      </c>
      <c r="N16" s="1274">
        <v>262</v>
      </c>
      <c r="O16" s="1275">
        <v>3</v>
      </c>
      <c r="P16" s="922">
        <v>548</v>
      </c>
      <c r="Q16" s="922">
        <v>1</v>
      </c>
      <c r="R16" s="1274">
        <v>549</v>
      </c>
      <c r="S16" s="1001" t="s">
        <v>423</v>
      </c>
    </row>
    <row r="17" spans="1:19" ht="21.95" customHeight="1" x14ac:dyDescent="0.25">
      <c r="A17" s="767" t="s">
        <v>125</v>
      </c>
      <c r="B17" s="1275">
        <v>782</v>
      </c>
      <c r="C17" s="1275">
        <v>115</v>
      </c>
      <c r="D17" s="1275">
        <v>160</v>
      </c>
      <c r="E17" s="1275">
        <v>690</v>
      </c>
      <c r="F17" s="1275">
        <v>1747</v>
      </c>
      <c r="G17" s="1275">
        <v>280</v>
      </c>
      <c r="H17" s="1275">
        <v>0</v>
      </c>
      <c r="I17" s="1275">
        <v>244</v>
      </c>
      <c r="J17" s="1275">
        <v>286</v>
      </c>
      <c r="K17" s="1275">
        <v>591</v>
      </c>
      <c r="L17" s="1275">
        <v>97</v>
      </c>
      <c r="M17" s="1274">
        <v>1218</v>
      </c>
      <c r="N17" s="1274">
        <v>1498</v>
      </c>
      <c r="O17" s="1275">
        <v>1059</v>
      </c>
      <c r="P17" s="922">
        <v>4304</v>
      </c>
      <c r="Q17" s="922">
        <v>4</v>
      </c>
      <c r="R17" s="1274">
        <v>4308</v>
      </c>
      <c r="S17" s="1001" t="s">
        <v>424</v>
      </c>
    </row>
    <row r="18" spans="1:19" ht="21.95" customHeight="1" x14ac:dyDescent="0.25">
      <c r="A18" s="767" t="s">
        <v>48</v>
      </c>
      <c r="B18" s="1275">
        <v>223</v>
      </c>
      <c r="C18" s="1275">
        <v>161</v>
      </c>
      <c r="D18" s="1275">
        <v>94</v>
      </c>
      <c r="E18" s="1275">
        <v>171</v>
      </c>
      <c r="F18" s="1275">
        <v>649</v>
      </c>
      <c r="G18" s="1275">
        <v>153</v>
      </c>
      <c r="H18" s="1275">
        <v>2</v>
      </c>
      <c r="I18" s="1275">
        <v>7</v>
      </c>
      <c r="J18" s="1275">
        <v>1</v>
      </c>
      <c r="K18" s="1275">
        <v>0</v>
      </c>
      <c r="L18" s="1275">
        <v>2</v>
      </c>
      <c r="M18" s="1274">
        <v>10</v>
      </c>
      <c r="N18" s="1274">
        <v>165</v>
      </c>
      <c r="O18" s="1275">
        <v>3</v>
      </c>
      <c r="P18" s="922">
        <v>817</v>
      </c>
      <c r="Q18" s="922">
        <v>3</v>
      </c>
      <c r="R18" s="1274">
        <v>820</v>
      </c>
      <c r="S18" s="1001" t="s">
        <v>425</v>
      </c>
    </row>
    <row r="19" spans="1:19" ht="21.95" customHeight="1" x14ac:dyDescent="0.25">
      <c r="A19" s="767" t="s">
        <v>141</v>
      </c>
      <c r="B19" s="1275">
        <v>696</v>
      </c>
      <c r="C19" s="1275">
        <v>355</v>
      </c>
      <c r="D19" s="1275">
        <v>197</v>
      </c>
      <c r="E19" s="1275">
        <v>1917</v>
      </c>
      <c r="F19" s="1275">
        <v>3165</v>
      </c>
      <c r="G19" s="1275">
        <v>764</v>
      </c>
      <c r="H19" s="1275">
        <v>37</v>
      </c>
      <c r="I19" s="1275">
        <v>1224</v>
      </c>
      <c r="J19" s="1275">
        <v>124</v>
      </c>
      <c r="K19" s="1275">
        <v>124</v>
      </c>
      <c r="L19" s="1275">
        <v>153</v>
      </c>
      <c r="M19" s="1274">
        <v>1625</v>
      </c>
      <c r="N19" s="1274">
        <v>2426</v>
      </c>
      <c r="O19" s="1275">
        <v>285</v>
      </c>
      <c r="P19" s="922">
        <v>5876</v>
      </c>
      <c r="Q19" s="922">
        <v>1</v>
      </c>
      <c r="R19" s="1274">
        <v>5877</v>
      </c>
      <c r="S19" s="1001" t="s">
        <v>426</v>
      </c>
    </row>
    <row r="20" spans="1:19" ht="21.95" customHeight="1" x14ac:dyDescent="0.25">
      <c r="A20" s="767" t="s">
        <v>40</v>
      </c>
      <c r="B20" s="1275">
        <v>146</v>
      </c>
      <c r="C20" s="1275">
        <v>88</v>
      </c>
      <c r="D20" s="1275">
        <v>92</v>
      </c>
      <c r="E20" s="1275">
        <v>40</v>
      </c>
      <c r="F20" s="1275">
        <v>366</v>
      </c>
      <c r="G20" s="1275">
        <v>4</v>
      </c>
      <c r="H20" s="1275">
        <v>0</v>
      </c>
      <c r="I20" s="1275">
        <v>0</v>
      </c>
      <c r="J20" s="1275">
        <v>0</v>
      </c>
      <c r="K20" s="1275">
        <v>0</v>
      </c>
      <c r="L20" s="1275">
        <v>2</v>
      </c>
      <c r="M20" s="1274">
        <v>2</v>
      </c>
      <c r="N20" s="1274">
        <v>6</v>
      </c>
      <c r="O20" s="1275">
        <v>1</v>
      </c>
      <c r="P20" s="922">
        <v>373</v>
      </c>
      <c r="Q20" s="922">
        <v>0</v>
      </c>
      <c r="R20" s="1274">
        <v>373</v>
      </c>
      <c r="S20" s="1001" t="s">
        <v>427</v>
      </c>
    </row>
    <row r="21" spans="1:19" ht="21.95" customHeight="1" x14ac:dyDescent="0.25">
      <c r="A21" s="767" t="s">
        <v>34</v>
      </c>
      <c r="B21" s="1275">
        <v>524</v>
      </c>
      <c r="C21" s="1275">
        <v>100</v>
      </c>
      <c r="D21" s="1275">
        <v>786</v>
      </c>
      <c r="E21" s="1275">
        <v>482</v>
      </c>
      <c r="F21" s="1275">
        <v>1892</v>
      </c>
      <c r="G21" s="1275">
        <v>1122</v>
      </c>
      <c r="H21" s="1275">
        <v>1</v>
      </c>
      <c r="I21" s="1275">
        <v>57</v>
      </c>
      <c r="J21" s="1275">
        <v>382</v>
      </c>
      <c r="K21" s="1275">
        <v>7</v>
      </c>
      <c r="L21" s="1275">
        <v>206</v>
      </c>
      <c r="M21" s="1274">
        <v>652</v>
      </c>
      <c r="N21" s="1274">
        <v>1775</v>
      </c>
      <c r="O21" s="1275">
        <v>271</v>
      </c>
      <c r="P21" s="922">
        <v>3938</v>
      </c>
      <c r="Q21" s="922">
        <v>13</v>
      </c>
      <c r="R21" s="1274">
        <v>3951</v>
      </c>
      <c r="S21" s="1001" t="s">
        <v>428</v>
      </c>
    </row>
    <row r="22" spans="1:19" ht="21.95" customHeight="1" x14ac:dyDescent="0.25">
      <c r="A22" s="767" t="s">
        <v>136</v>
      </c>
      <c r="B22" s="1275">
        <v>194</v>
      </c>
      <c r="C22" s="1275">
        <v>186</v>
      </c>
      <c r="D22" s="1275">
        <v>261</v>
      </c>
      <c r="E22" s="1275">
        <v>295</v>
      </c>
      <c r="F22" s="1275">
        <v>936</v>
      </c>
      <c r="G22" s="1275">
        <v>1372</v>
      </c>
      <c r="H22" s="1275">
        <v>4</v>
      </c>
      <c r="I22" s="1275">
        <v>45</v>
      </c>
      <c r="J22" s="1275">
        <v>16</v>
      </c>
      <c r="K22" s="1275">
        <v>18</v>
      </c>
      <c r="L22" s="1275">
        <v>44</v>
      </c>
      <c r="M22" s="1274">
        <v>123</v>
      </c>
      <c r="N22" s="1274">
        <v>1499</v>
      </c>
      <c r="O22" s="1275">
        <v>89</v>
      </c>
      <c r="P22" s="922">
        <v>2524</v>
      </c>
      <c r="Q22" s="922">
        <v>8</v>
      </c>
      <c r="R22" s="1274">
        <v>2532</v>
      </c>
      <c r="S22" s="1001" t="s">
        <v>429</v>
      </c>
    </row>
    <row r="23" spans="1:19" ht="21.95" customHeight="1" x14ac:dyDescent="0.25">
      <c r="A23" s="767" t="s">
        <v>31</v>
      </c>
      <c r="B23" s="1275">
        <v>201</v>
      </c>
      <c r="C23" s="1275">
        <v>348</v>
      </c>
      <c r="D23" s="1275">
        <v>195</v>
      </c>
      <c r="E23" s="1275">
        <v>290</v>
      </c>
      <c r="F23" s="1275">
        <v>1034</v>
      </c>
      <c r="G23" s="1275">
        <v>1327</v>
      </c>
      <c r="H23" s="1275">
        <v>1</v>
      </c>
      <c r="I23" s="1275">
        <v>155</v>
      </c>
      <c r="J23" s="1275">
        <v>384</v>
      </c>
      <c r="K23" s="1275">
        <v>105</v>
      </c>
      <c r="L23" s="1275">
        <v>435</v>
      </c>
      <c r="M23" s="1274">
        <v>1079</v>
      </c>
      <c r="N23" s="1274">
        <v>2407</v>
      </c>
      <c r="O23" s="1275">
        <v>381</v>
      </c>
      <c r="P23" s="922">
        <v>3822</v>
      </c>
      <c r="Q23" s="922">
        <v>2</v>
      </c>
      <c r="R23" s="1274">
        <v>3824</v>
      </c>
      <c r="S23" s="1001" t="s">
        <v>430</v>
      </c>
    </row>
    <row r="24" spans="1:19" ht="21.95" customHeight="1" x14ac:dyDescent="0.25">
      <c r="A24" s="767" t="s">
        <v>304</v>
      </c>
      <c r="B24" s="1275">
        <v>352</v>
      </c>
      <c r="C24" s="1275">
        <v>652</v>
      </c>
      <c r="D24" s="1275">
        <v>486</v>
      </c>
      <c r="E24" s="1275">
        <v>1466</v>
      </c>
      <c r="F24" s="1275">
        <v>2956</v>
      </c>
      <c r="G24" s="1275">
        <v>2860</v>
      </c>
      <c r="H24" s="1275">
        <v>5</v>
      </c>
      <c r="I24" s="1275">
        <v>477</v>
      </c>
      <c r="J24" s="1275">
        <v>247</v>
      </c>
      <c r="K24" s="1275">
        <v>261</v>
      </c>
      <c r="L24" s="1275">
        <v>656</v>
      </c>
      <c r="M24" s="1274">
        <v>1641</v>
      </c>
      <c r="N24" s="1274">
        <v>4506</v>
      </c>
      <c r="O24" s="1275">
        <v>2281</v>
      </c>
      <c r="P24" s="922">
        <v>9743</v>
      </c>
      <c r="Q24" s="922">
        <v>88</v>
      </c>
      <c r="R24" s="1274">
        <v>9831</v>
      </c>
      <c r="S24" s="1001" t="s">
        <v>431</v>
      </c>
    </row>
    <row r="25" spans="1:19" ht="21.95" customHeight="1" x14ac:dyDescent="0.25">
      <c r="A25" s="767" t="s">
        <v>43</v>
      </c>
      <c r="B25" s="1275">
        <v>201</v>
      </c>
      <c r="C25" s="1275">
        <v>94</v>
      </c>
      <c r="D25" s="1275">
        <v>12</v>
      </c>
      <c r="E25" s="1275">
        <v>31</v>
      </c>
      <c r="F25" s="1275">
        <v>338</v>
      </c>
      <c r="G25" s="1275">
        <v>109</v>
      </c>
      <c r="H25" s="1275">
        <v>1</v>
      </c>
      <c r="I25" s="1275">
        <v>1</v>
      </c>
      <c r="J25" s="1275">
        <v>3</v>
      </c>
      <c r="K25" s="1275">
        <v>0</v>
      </c>
      <c r="L25" s="1275">
        <v>0</v>
      </c>
      <c r="M25" s="1274">
        <v>4</v>
      </c>
      <c r="N25" s="1274">
        <v>114</v>
      </c>
      <c r="O25" s="1275">
        <v>8</v>
      </c>
      <c r="P25" s="922">
        <v>460</v>
      </c>
      <c r="Q25" s="922">
        <v>0</v>
      </c>
      <c r="R25" s="1274">
        <v>460</v>
      </c>
      <c r="S25" s="1001" t="s">
        <v>432</v>
      </c>
    </row>
    <row r="26" spans="1:19" ht="21.95" customHeight="1" x14ac:dyDescent="0.25">
      <c r="A26" s="767" t="s">
        <v>27</v>
      </c>
      <c r="B26" s="1275">
        <v>370</v>
      </c>
      <c r="C26" s="1275">
        <v>382</v>
      </c>
      <c r="D26" s="1275">
        <v>295</v>
      </c>
      <c r="E26" s="1275">
        <v>537</v>
      </c>
      <c r="F26" s="1275">
        <v>1584</v>
      </c>
      <c r="G26" s="1275">
        <v>1034</v>
      </c>
      <c r="H26" s="1275">
        <v>9</v>
      </c>
      <c r="I26" s="1275">
        <v>130</v>
      </c>
      <c r="J26" s="1275">
        <v>95</v>
      </c>
      <c r="K26" s="1275">
        <v>13</v>
      </c>
      <c r="L26" s="1275">
        <v>107</v>
      </c>
      <c r="M26" s="1274">
        <v>345</v>
      </c>
      <c r="N26" s="1274">
        <v>1388</v>
      </c>
      <c r="O26" s="1275">
        <v>588</v>
      </c>
      <c r="P26" s="922">
        <v>3560</v>
      </c>
      <c r="Q26" s="922">
        <v>14</v>
      </c>
      <c r="R26" s="1274">
        <v>3574</v>
      </c>
      <c r="S26" s="1001" t="s">
        <v>433</v>
      </c>
    </row>
    <row r="27" spans="1:19" ht="33" customHeight="1" x14ac:dyDescent="0.25">
      <c r="A27" s="767" t="s">
        <v>35</v>
      </c>
      <c r="B27" s="1275">
        <v>1016</v>
      </c>
      <c r="C27" s="1275">
        <v>640</v>
      </c>
      <c r="D27" s="1275">
        <v>313</v>
      </c>
      <c r="E27" s="1275">
        <v>1040</v>
      </c>
      <c r="F27" s="1275">
        <v>3009</v>
      </c>
      <c r="G27" s="1275">
        <v>954</v>
      </c>
      <c r="H27" s="1275">
        <v>2</v>
      </c>
      <c r="I27" s="1275">
        <v>60</v>
      </c>
      <c r="J27" s="1275">
        <v>13</v>
      </c>
      <c r="K27" s="1275">
        <v>43</v>
      </c>
      <c r="L27" s="1275">
        <v>25</v>
      </c>
      <c r="M27" s="1274">
        <v>141</v>
      </c>
      <c r="N27" s="1274">
        <v>1097</v>
      </c>
      <c r="O27" s="1275">
        <v>110</v>
      </c>
      <c r="P27" s="922">
        <v>4216</v>
      </c>
      <c r="Q27" s="922">
        <v>28</v>
      </c>
      <c r="R27" s="1274">
        <v>4244</v>
      </c>
      <c r="S27" s="1001" t="s">
        <v>434</v>
      </c>
    </row>
    <row r="28" spans="1:19" ht="21.95" customHeight="1" x14ac:dyDescent="0.25">
      <c r="A28" s="767" t="s">
        <v>39</v>
      </c>
      <c r="B28" s="1275">
        <v>753</v>
      </c>
      <c r="C28" s="1275">
        <v>340</v>
      </c>
      <c r="D28" s="1275">
        <v>354</v>
      </c>
      <c r="E28" s="1275">
        <v>543</v>
      </c>
      <c r="F28" s="1275">
        <v>1990</v>
      </c>
      <c r="G28" s="1275">
        <v>1771</v>
      </c>
      <c r="H28" s="1275">
        <v>28</v>
      </c>
      <c r="I28" s="1275">
        <v>140</v>
      </c>
      <c r="J28" s="1275">
        <v>13</v>
      </c>
      <c r="K28" s="1275">
        <v>19</v>
      </c>
      <c r="L28" s="1275">
        <v>70</v>
      </c>
      <c r="M28" s="1274">
        <v>242</v>
      </c>
      <c r="N28" s="1274">
        <v>2041</v>
      </c>
      <c r="O28" s="1275">
        <v>1072</v>
      </c>
      <c r="P28" s="922">
        <v>5103</v>
      </c>
      <c r="Q28" s="922">
        <v>153</v>
      </c>
      <c r="R28" s="1274">
        <v>5256</v>
      </c>
      <c r="S28" s="1001" t="s">
        <v>435</v>
      </c>
    </row>
    <row r="29" spans="1:19" ht="21.95" customHeight="1" x14ac:dyDescent="0.25">
      <c r="A29" s="767" t="s">
        <v>46</v>
      </c>
      <c r="B29" s="1275">
        <v>147</v>
      </c>
      <c r="C29" s="1275">
        <v>2</v>
      </c>
      <c r="D29" s="1275">
        <v>163</v>
      </c>
      <c r="E29" s="1275">
        <v>44</v>
      </c>
      <c r="F29" s="1275">
        <v>356</v>
      </c>
      <c r="G29" s="1275">
        <v>263</v>
      </c>
      <c r="H29" s="1275">
        <v>2</v>
      </c>
      <c r="I29" s="1275">
        <v>12</v>
      </c>
      <c r="J29" s="1275">
        <v>6</v>
      </c>
      <c r="K29" s="1275">
        <v>0</v>
      </c>
      <c r="L29" s="1275">
        <v>6</v>
      </c>
      <c r="M29" s="1274">
        <v>24</v>
      </c>
      <c r="N29" s="1274">
        <v>289</v>
      </c>
      <c r="O29" s="1275">
        <v>23</v>
      </c>
      <c r="P29" s="922">
        <v>668</v>
      </c>
      <c r="Q29" s="922">
        <v>0</v>
      </c>
      <c r="R29" s="1274">
        <v>668</v>
      </c>
      <c r="S29" s="1001" t="s">
        <v>436</v>
      </c>
    </row>
    <row r="30" spans="1:19" ht="21.95" customHeight="1" x14ac:dyDescent="0.25">
      <c r="A30" s="767" t="s">
        <v>312</v>
      </c>
      <c r="B30" s="1275">
        <v>117</v>
      </c>
      <c r="C30" s="1275">
        <v>0</v>
      </c>
      <c r="D30" s="1275">
        <v>179</v>
      </c>
      <c r="E30" s="1275">
        <v>49</v>
      </c>
      <c r="F30" s="1275">
        <v>345</v>
      </c>
      <c r="G30" s="1275">
        <v>678</v>
      </c>
      <c r="H30" s="1275">
        <v>321</v>
      </c>
      <c r="I30" s="1275">
        <v>33</v>
      </c>
      <c r="J30" s="1275">
        <v>0</v>
      </c>
      <c r="K30" s="1275">
        <v>0</v>
      </c>
      <c r="L30" s="1275">
        <v>38</v>
      </c>
      <c r="M30" s="1274">
        <v>71</v>
      </c>
      <c r="N30" s="1274">
        <v>1070</v>
      </c>
      <c r="O30" s="1275">
        <v>10</v>
      </c>
      <c r="P30" s="922">
        <v>1425</v>
      </c>
      <c r="Q30" s="922">
        <v>0</v>
      </c>
      <c r="R30" s="1274">
        <v>1425</v>
      </c>
      <c r="S30" s="1001" t="s">
        <v>437</v>
      </c>
    </row>
    <row r="31" spans="1:19" ht="21.95" customHeight="1" x14ac:dyDescent="0.25">
      <c r="A31" s="767" t="s">
        <v>49</v>
      </c>
      <c r="B31" s="1275">
        <v>109</v>
      </c>
      <c r="C31" s="1275">
        <v>102</v>
      </c>
      <c r="D31" s="1275">
        <v>0</v>
      </c>
      <c r="E31" s="1275">
        <v>53</v>
      </c>
      <c r="F31" s="1275">
        <v>264</v>
      </c>
      <c r="G31" s="1275">
        <v>146</v>
      </c>
      <c r="H31" s="1275">
        <v>0</v>
      </c>
      <c r="I31" s="1275">
        <v>3</v>
      </c>
      <c r="J31" s="1275">
        <v>0</v>
      </c>
      <c r="K31" s="1275">
        <v>0</v>
      </c>
      <c r="L31" s="1275">
        <v>1</v>
      </c>
      <c r="M31" s="1274">
        <v>4</v>
      </c>
      <c r="N31" s="1274">
        <v>150</v>
      </c>
      <c r="O31" s="1275">
        <v>8</v>
      </c>
      <c r="P31" s="922">
        <v>422</v>
      </c>
      <c r="Q31" s="922">
        <v>11</v>
      </c>
      <c r="R31" s="1274">
        <v>433</v>
      </c>
      <c r="S31" s="1001" t="s">
        <v>438</v>
      </c>
    </row>
    <row r="32" spans="1:19" ht="21.95" customHeight="1" x14ac:dyDescent="0.25">
      <c r="A32" s="767" t="s">
        <v>376</v>
      </c>
      <c r="B32" s="1275">
        <v>212</v>
      </c>
      <c r="C32" s="1275">
        <v>3</v>
      </c>
      <c r="D32" s="1275">
        <v>1</v>
      </c>
      <c r="E32" s="1275">
        <v>66</v>
      </c>
      <c r="F32" s="1275">
        <v>282</v>
      </c>
      <c r="G32" s="1275">
        <v>0</v>
      </c>
      <c r="H32" s="1275">
        <v>0</v>
      </c>
      <c r="I32" s="1275">
        <v>0</v>
      </c>
      <c r="J32" s="1275">
        <v>0</v>
      </c>
      <c r="K32" s="1275">
        <v>0</v>
      </c>
      <c r="L32" s="1275">
        <v>0</v>
      </c>
      <c r="M32" s="1274">
        <v>0</v>
      </c>
      <c r="N32" s="1274">
        <v>0</v>
      </c>
      <c r="O32" s="1275">
        <v>2</v>
      </c>
      <c r="P32" s="922">
        <v>284</v>
      </c>
      <c r="Q32" s="922">
        <v>4</v>
      </c>
      <c r="R32" s="1274">
        <v>288</v>
      </c>
      <c r="S32" s="1001" t="s">
        <v>579</v>
      </c>
    </row>
    <row r="33" spans="1:19" ht="21.95" customHeight="1" thickBot="1" x14ac:dyDescent="0.3">
      <c r="A33" s="396" t="s">
        <v>377</v>
      </c>
      <c r="B33" s="895">
        <v>6</v>
      </c>
      <c r="C33" s="895">
        <v>24</v>
      </c>
      <c r="D33" s="895">
        <v>0</v>
      </c>
      <c r="E33" s="895">
        <v>0</v>
      </c>
      <c r="F33" s="895">
        <v>30</v>
      </c>
      <c r="G33" s="895">
        <v>115</v>
      </c>
      <c r="H33" s="895">
        <v>0</v>
      </c>
      <c r="I33" s="895">
        <v>3</v>
      </c>
      <c r="J33" s="895">
        <v>6</v>
      </c>
      <c r="K33" s="895">
        <v>0</v>
      </c>
      <c r="L33" s="895">
        <v>2</v>
      </c>
      <c r="M33" s="1274">
        <v>11</v>
      </c>
      <c r="N33" s="1274">
        <v>126</v>
      </c>
      <c r="O33" s="895">
        <v>0</v>
      </c>
      <c r="P33" s="895">
        <v>156</v>
      </c>
      <c r="Q33" s="895">
        <v>0</v>
      </c>
      <c r="R33" s="1274">
        <v>156</v>
      </c>
      <c r="S33" s="481" t="s">
        <v>439</v>
      </c>
    </row>
    <row r="34" spans="1:19" ht="20.100000000000001" customHeight="1" thickBot="1" x14ac:dyDescent="0.3">
      <c r="A34" s="517" t="s">
        <v>363</v>
      </c>
      <c r="B34" s="1276">
        <f>SUM(B9:B33)</f>
        <v>22525</v>
      </c>
      <c r="C34" s="1276">
        <f t="shared" ref="C34:Q34" si="0">SUM(C9:C33)</f>
        <v>6876</v>
      </c>
      <c r="D34" s="1276">
        <f t="shared" si="0"/>
        <v>4422</v>
      </c>
      <c r="E34" s="1276">
        <f t="shared" si="0"/>
        <v>11044</v>
      </c>
      <c r="F34" s="1276">
        <f>SUM(F9:F33)</f>
        <v>44867</v>
      </c>
      <c r="G34" s="1276">
        <f t="shared" si="0"/>
        <v>35905</v>
      </c>
      <c r="H34" s="1276">
        <f t="shared" si="0"/>
        <v>637</v>
      </c>
      <c r="I34" s="1276">
        <f t="shared" si="0"/>
        <v>3441</v>
      </c>
      <c r="J34" s="1276">
        <f t="shared" si="0"/>
        <v>1687</v>
      </c>
      <c r="K34" s="1276">
        <f t="shared" si="0"/>
        <v>1377</v>
      </c>
      <c r="L34" s="1276">
        <f t="shared" si="0"/>
        <v>3381</v>
      </c>
      <c r="M34" s="1276">
        <f t="shared" si="0"/>
        <v>9886</v>
      </c>
      <c r="N34" s="1276">
        <f t="shared" si="0"/>
        <v>46428</v>
      </c>
      <c r="O34" s="1276">
        <f t="shared" si="0"/>
        <v>10513</v>
      </c>
      <c r="P34" s="1276">
        <f t="shared" si="0"/>
        <v>101808</v>
      </c>
      <c r="Q34" s="1276">
        <f t="shared" si="0"/>
        <v>2921</v>
      </c>
      <c r="R34" s="1276">
        <f>SUM(R9:R33)</f>
        <v>104729</v>
      </c>
      <c r="S34" s="790" t="s">
        <v>395</v>
      </c>
    </row>
    <row r="35" spans="1:19" x14ac:dyDescent="0.25">
      <c r="A35" s="316"/>
      <c r="B35" s="812"/>
      <c r="C35" s="812"/>
      <c r="D35" s="812"/>
      <c r="E35" s="812"/>
      <c r="F35" s="812"/>
      <c r="G35" s="812"/>
      <c r="H35" s="812"/>
      <c r="I35" s="812"/>
      <c r="J35" s="812"/>
      <c r="K35" s="812"/>
      <c r="L35" s="812"/>
      <c r="M35" s="812"/>
      <c r="N35" s="812"/>
      <c r="O35" s="812"/>
      <c r="P35" s="812"/>
      <c r="Q35" s="812"/>
      <c r="R35" s="812"/>
    </row>
    <row r="36" spans="1:19" x14ac:dyDescent="0.25">
      <c r="A36" s="754"/>
      <c r="B36" s="317"/>
      <c r="C36" s="317"/>
      <c r="D36" s="317"/>
      <c r="E36" s="317"/>
      <c r="F36" s="317"/>
      <c r="G36" s="317"/>
      <c r="H36" s="317"/>
      <c r="I36" s="317"/>
      <c r="J36" s="317"/>
      <c r="K36" s="317" t="s">
        <v>107</v>
      </c>
      <c r="L36" s="317"/>
      <c r="M36" s="317"/>
      <c r="N36" s="317"/>
      <c r="O36" s="317"/>
      <c r="P36" s="317"/>
    </row>
    <row r="37" spans="1:19" x14ac:dyDescent="0.25">
      <c r="A37" s="359"/>
      <c r="S37" s="313"/>
    </row>
    <row r="38" spans="1:19" x14ac:dyDescent="0.25">
      <c r="A38" s="816"/>
      <c r="S38" s="313"/>
    </row>
    <row r="39" spans="1:19" x14ac:dyDescent="0.25">
      <c r="A39" s="816"/>
      <c r="S39" s="313"/>
    </row>
    <row r="40" spans="1:19" x14ac:dyDescent="0.25">
      <c r="A40" s="816"/>
      <c r="S40" s="313"/>
    </row>
    <row r="41" spans="1:19" x14ac:dyDescent="0.25">
      <c r="A41" s="816"/>
      <c r="S41" s="313"/>
    </row>
    <row r="42" spans="1:19" x14ac:dyDescent="0.25">
      <c r="A42" s="816"/>
      <c r="S42" s="313"/>
    </row>
    <row r="43" spans="1:19" x14ac:dyDescent="0.25">
      <c r="A43" s="816"/>
      <c r="S43" s="313"/>
    </row>
    <row r="44" spans="1:19" x14ac:dyDescent="0.25">
      <c r="A44" s="816"/>
      <c r="S44" s="313"/>
    </row>
    <row r="45" spans="1:19" x14ac:dyDescent="0.25">
      <c r="A45" s="816"/>
      <c r="S45" s="313"/>
    </row>
    <row r="46" spans="1:19" x14ac:dyDescent="0.25">
      <c r="A46" s="816"/>
      <c r="S46" s="313"/>
    </row>
    <row r="47" spans="1:19" x14ac:dyDescent="0.25">
      <c r="A47" s="816"/>
      <c r="S47" s="313"/>
    </row>
    <row r="48" spans="1:19" x14ac:dyDescent="0.25">
      <c r="A48" s="816"/>
      <c r="S48" s="313"/>
    </row>
    <row r="49" spans="1:19" x14ac:dyDescent="0.25">
      <c r="A49" s="816"/>
      <c r="S49" s="313"/>
    </row>
    <row r="50" spans="1:19" x14ac:dyDescent="0.25">
      <c r="A50" s="816"/>
      <c r="S50" s="313"/>
    </row>
    <row r="51" spans="1:19" x14ac:dyDescent="0.25">
      <c r="A51" s="816"/>
      <c r="S51" s="313"/>
    </row>
    <row r="52" spans="1:19" x14ac:dyDescent="0.25">
      <c r="A52" s="816"/>
      <c r="S52" s="313"/>
    </row>
    <row r="53" spans="1:19" x14ac:dyDescent="0.25">
      <c r="A53" s="816"/>
      <c r="S53" s="313"/>
    </row>
    <row r="54" spans="1:19" x14ac:dyDescent="0.25">
      <c r="A54" s="816"/>
      <c r="S54" s="313"/>
    </row>
    <row r="55" spans="1:19" x14ac:dyDescent="0.25">
      <c r="A55" s="816"/>
      <c r="S55" s="313"/>
    </row>
    <row r="56" spans="1:19" x14ac:dyDescent="0.25">
      <c r="A56" s="816"/>
      <c r="S56" s="313"/>
    </row>
    <row r="57" spans="1:19" x14ac:dyDescent="0.25">
      <c r="A57" s="816"/>
      <c r="S57" s="313"/>
    </row>
    <row r="58" spans="1:19" x14ac:dyDescent="0.25">
      <c r="A58" s="816"/>
      <c r="S58" s="313"/>
    </row>
    <row r="59" spans="1:19" x14ac:dyDescent="0.25">
      <c r="A59" s="816"/>
      <c r="S59" s="313"/>
    </row>
    <row r="60" spans="1:19" x14ac:dyDescent="0.25">
      <c r="A60" s="816"/>
      <c r="S60" s="313"/>
    </row>
    <row r="61" spans="1:19" x14ac:dyDescent="0.25">
      <c r="A61" s="816"/>
      <c r="S61" s="313"/>
    </row>
    <row r="62" spans="1:19" x14ac:dyDescent="0.25">
      <c r="A62" s="816"/>
      <c r="S62" s="313"/>
    </row>
    <row r="63" spans="1:19" x14ac:dyDescent="0.25">
      <c r="A63" s="816"/>
      <c r="S63" s="313"/>
    </row>
    <row r="64" spans="1:19" x14ac:dyDescent="0.25">
      <c r="A64" s="816"/>
      <c r="S64" s="313"/>
    </row>
    <row r="65" spans="1:19" x14ac:dyDescent="0.25">
      <c r="A65" s="816"/>
      <c r="S65" s="313"/>
    </row>
    <row r="66" spans="1:19" x14ac:dyDescent="0.25">
      <c r="A66" s="816"/>
      <c r="S66" s="313"/>
    </row>
    <row r="67" spans="1:19" x14ac:dyDescent="0.25">
      <c r="A67" s="816"/>
      <c r="S67" s="313"/>
    </row>
    <row r="68" spans="1:19" x14ac:dyDescent="0.25">
      <c r="A68" s="816"/>
      <c r="S68" s="313"/>
    </row>
    <row r="69" spans="1:19" x14ac:dyDescent="0.25">
      <c r="A69" s="816"/>
      <c r="S69" s="313"/>
    </row>
    <row r="70" spans="1:19" x14ac:dyDescent="0.25">
      <c r="A70" s="816"/>
      <c r="S70" s="313"/>
    </row>
    <row r="71" spans="1:19" x14ac:dyDescent="0.25">
      <c r="A71" s="816"/>
      <c r="S71" s="313"/>
    </row>
    <row r="72" spans="1:19" x14ac:dyDescent="0.25">
      <c r="A72" s="816"/>
      <c r="S72" s="313"/>
    </row>
    <row r="73" spans="1:19" x14ac:dyDescent="0.25">
      <c r="A73" s="816"/>
      <c r="S73" s="313"/>
    </row>
    <row r="74" spans="1:19" x14ac:dyDescent="0.25">
      <c r="A74" s="816"/>
      <c r="S74" s="313"/>
    </row>
    <row r="75" spans="1:19" x14ac:dyDescent="0.25">
      <c r="A75" s="816"/>
      <c r="S75" s="313"/>
    </row>
    <row r="76" spans="1:19" x14ac:dyDescent="0.25">
      <c r="A76" s="816"/>
      <c r="S76" s="313"/>
    </row>
    <row r="77" spans="1:19" x14ac:dyDescent="0.25">
      <c r="A77" s="816"/>
      <c r="S77" s="313"/>
    </row>
    <row r="78" spans="1:19" x14ac:dyDescent="0.25">
      <c r="A78" s="816"/>
      <c r="S78" s="313"/>
    </row>
    <row r="79" spans="1:19" x14ac:dyDescent="0.25">
      <c r="A79" s="816"/>
      <c r="S79" s="313"/>
    </row>
    <row r="80" spans="1:19" x14ac:dyDescent="0.25">
      <c r="A80" s="816"/>
      <c r="S80" s="313"/>
    </row>
    <row r="81" spans="1:19" x14ac:dyDescent="0.25">
      <c r="A81" s="816"/>
      <c r="S81" s="313"/>
    </row>
    <row r="82" spans="1:19" x14ac:dyDescent="0.25">
      <c r="A82" s="816"/>
      <c r="S82" s="313"/>
    </row>
    <row r="83" spans="1:19" x14ac:dyDescent="0.25">
      <c r="A83" s="816"/>
      <c r="S83" s="313"/>
    </row>
    <row r="84" spans="1:19" x14ac:dyDescent="0.25">
      <c r="A84" s="816"/>
      <c r="S84" s="313"/>
    </row>
    <row r="85" spans="1:19" x14ac:dyDescent="0.25">
      <c r="A85" s="816"/>
      <c r="S85" s="313"/>
    </row>
    <row r="86" spans="1:19" x14ac:dyDescent="0.25">
      <c r="A86" s="359"/>
      <c r="S86" s="313"/>
    </row>
  </sheetData>
  <mergeCells count="21">
    <mergeCell ref="A1:B1"/>
    <mergeCell ref="A2:S2"/>
    <mergeCell ref="A3:S3"/>
    <mergeCell ref="A4:A7"/>
    <mergeCell ref="B4:F4"/>
    <mergeCell ref="G4:M4"/>
    <mergeCell ref="N4:N6"/>
    <mergeCell ref="O4:O6"/>
    <mergeCell ref="R4:R6"/>
    <mergeCell ref="S4:S7"/>
    <mergeCell ref="B5:B6"/>
    <mergeCell ref="C5:C6"/>
    <mergeCell ref="P4:P6"/>
    <mergeCell ref="D5:D6"/>
    <mergeCell ref="E5:E6"/>
    <mergeCell ref="F5:F6"/>
    <mergeCell ref="G5:G6"/>
    <mergeCell ref="Q4:Q6"/>
    <mergeCell ref="H5:H6"/>
    <mergeCell ref="I5:L5"/>
    <mergeCell ref="M5:M6"/>
  </mergeCells>
  <printOptions horizontalCentered="1" verticalCentered="1"/>
  <pageMargins left="0.26" right="0.25" top="0.26" bottom="0.24" header="0.41" footer="0.27"/>
  <pageSetup scale="60" orientation="landscape" r:id="rId1"/>
  <headerFooter>
    <oddFooter>&amp;C&amp;14 10</oddFooter>
  </headerFooter>
  <rowBreaks count="1" manualBreakCount="1">
    <brk id="34" max="15" man="1"/>
  </row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rightToLeft="1" view="pageBreakPreview" zoomScale="60" workbookViewId="0">
      <selection activeCell="A5" sqref="A5:H21"/>
    </sheetView>
  </sheetViews>
  <sheetFormatPr defaultRowHeight="14.25" x14ac:dyDescent="0.2"/>
  <cols>
    <col min="1" max="1" width="32.375" customWidth="1"/>
    <col min="2" max="2" width="10.25" customWidth="1"/>
    <col min="3" max="3" width="17.625" customWidth="1"/>
    <col min="4" max="4" width="16.875" customWidth="1"/>
    <col min="5" max="5" width="17.25" customWidth="1"/>
    <col min="6" max="6" width="17" customWidth="1"/>
    <col min="7" max="7" width="16" customWidth="1"/>
    <col min="8" max="8" width="14.25" customWidth="1"/>
  </cols>
  <sheetData>
    <row r="1" spans="1:8" ht="30" customHeight="1" x14ac:dyDescent="0.2">
      <c r="A1" s="2039" t="s">
        <v>191</v>
      </c>
      <c r="B1" s="2039"/>
      <c r="C1" s="2039"/>
      <c r="D1" s="2039"/>
      <c r="E1" s="2039"/>
      <c r="F1" s="2039"/>
      <c r="G1" s="2039"/>
      <c r="H1" s="2039"/>
    </row>
    <row r="2" spans="1:8" ht="28.5" customHeight="1" thickBot="1" x14ac:dyDescent="0.25">
      <c r="A2" s="2031" t="s">
        <v>179</v>
      </c>
      <c r="B2" s="2031"/>
      <c r="C2" s="2031"/>
      <c r="D2" s="2031"/>
      <c r="E2" s="2031"/>
      <c r="F2" s="2031"/>
      <c r="G2" s="2031"/>
      <c r="H2" s="2031"/>
    </row>
    <row r="3" spans="1:8" ht="21.75" thickTop="1" thickBot="1" x14ac:dyDescent="0.25">
      <c r="A3" s="2030" t="s">
        <v>154</v>
      </c>
      <c r="B3" s="68"/>
      <c r="C3" s="2032" t="s">
        <v>148</v>
      </c>
      <c r="D3" s="2037" t="s">
        <v>149</v>
      </c>
      <c r="E3" s="2037"/>
      <c r="F3" s="2037"/>
      <c r="G3" s="2037"/>
      <c r="H3" s="2034" t="s">
        <v>190</v>
      </c>
    </row>
    <row r="4" spans="1:8" ht="21.75" thickTop="1" thickBot="1" x14ac:dyDescent="0.25">
      <c r="A4" s="2031"/>
      <c r="B4" s="69"/>
      <c r="C4" s="2033"/>
      <c r="D4" s="70" t="s">
        <v>150</v>
      </c>
      <c r="E4" s="70" t="s">
        <v>151</v>
      </c>
      <c r="F4" s="70" t="s">
        <v>152</v>
      </c>
      <c r="G4" s="70" t="s">
        <v>153</v>
      </c>
      <c r="H4" s="2035"/>
    </row>
    <row r="5" spans="1:8" ht="21" thickTop="1" x14ac:dyDescent="0.3">
      <c r="A5" s="72"/>
      <c r="B5" s="72"/>
      <c r="C5" s="72"/>
      <c r="D5" s="73"/>
      <c r="E5" s="73"/>
      <c r="F5" s="73"/>
      <c r="G5" s="73"/>
      <c r="H5" s="73"/>
    </row>
    <row r="6" spans="1:8" ht="20.25" x14ac:dyDescent="0.3">
      <c r="A6" s="72"/>
      <c r="B6" s="72"/>
      <c r="C6" s="72"/>
      <c r="D6" s="73"/>
      <c r="E6" s="73"/>
      <c r="F6" s="73"/>
      <c r="G6" s="73"/>
      <c r="H6" s="73"/>
    </row>
    <row r="7" spans="1:8" ht="20.25" x14ac:dyDescent="0.3">
      <c r="A7" s="74"/>
      <c r="B7" s="74"/>
      <c r="C7" s="74"/>
      <c r="D7" s="73"/>
      <c r="E7" s="73"/>
      <c r="F7" s="73"/>
      <c r="G7" s="73"/>
      <c r="H7" s="73"/>
    </row>
    <row r="8" spans="1:8" ht="20.25" x14ac:dyDescent="0.3">
      <c r="A8" s="75"/>
      <c r="B8" s="75"/>
      <c r="C8" s="75"/>
      <c r="D8" s="73"/>
      <c r="E8" s="73"/>
      <c r="F8" s="73"/>
      <c r="G8" s="73"/>
      <c r="H8" s="73"/>
    </row>
    <row r="9" spans="1:8" ht="20.25" x14ac:dyDescent="0.3">
      <c r="A9" s="75"/>
      <c r="B9" s="75"/>
      <c r="C9" s="75"/>
      <c r="D9" s="73"/>
      <c r="E9" s="73"/>
      <c r="F9" s="73"/>
      <c r="G9" s="73"/>
      <c r="H9" s="73"/>
    </row>
    <row r="10" spans="1:8" ht="20.25" x14ac:dyDescent="0.3">
      <c r="A10" s="76"/>
      <c r="B10" s="76"/>
      <c r="C10" s="76"/>
      <c r="D10" s="77"/>
      <c r="E10" s="77"/>
      <c r="F10" s="77"/>
      <c r="G10" s="77"/>
      <c r="H10" s="77"/>
    </row>
    <row r="11" spans="1:8" ht="20.25" x14ac:dyDescent="0.3">
      <c r="A11" s="76"/>
      <c r="B11" s="76"/>
      <c r="C11" s="76"/>
      <c r="D11" s="77"/>
      <c r="E11" s="77"/>
      <c r="F11" s="77"/>
      <c r="G11" s="77"/>
      <c r="H11" s="77"/>
    </row>
    <row r="12" spans="1:8" ht="24.95" customHeight="1" x14ac:dyDescent="0.3">
      <c r="A12" s="81"/>
      <c r="B12" s="82"/>
      <c r="C12" s="82"/>
      <c r="D12" s="83"/>
      <c r="E12" s="83"/>
      <c r="F12" s="83"/>
      <c r="G12" s="83"/>
      <c r="H12" s="83"/>
    </row>
    <row r="13" spans="1:8" ht="24.95" customHeight="1" x14ac:dyDescent="0.3">
      <c r="A13" s="72"/>
      <c r="B13" s="72"/>
      <c r="C13" s="72"/>
      <c r="D13" s="77"/>
      <c r="E13" s="77"/>
      <c r="F13" s="77"/>
      <c r="G13" s="77"/>
      <c r="H13" s="77"/>
    </row>
    <row r="14" spans="1:8" ht="24.95" customHeight="1" x14ac:dyDescent="0.3">
      <c r="A14" s="76"/>
      <c r="B14" s="76"/>
      <c r="C14" s="76"/>
      <c r="D14" s="77"/>
      <c r="E14" s="77"/>
      <c r="F14" s="77"/>
      <c r="G14" s="77"/>
      <c r="H14" s="77"/>
    </row>
    <row r="15" spans="1:8" ht="24.95" customHeight="1" x14ac:dyDescent="0.3">
      <c r="A15" s="76"/>
      <c r="B15" s="76"/>
      <c r="C15" s="76"/>
      <c r="D15" s="77"/>
      <c r="E15" s="77"/>
      <c r="F15" s="77"/>
      <c r="G15" s="77"/>
      <c r="H15" s="77"/>
    </row>
    <row r="16" spans="1:8" ht="24.95" customHeight="1" x14ac:dyDescent="0.3">
      <c r="A16" s="76"/>
      <c r="B16" s="76"/>
      <c r="C16" s="76"/>
      <c r="D16" s="77"/>
      <c r="E16" s="77"/>
      <c r="F16" s="77"/>
      <c r="G16" s="77"/>
      <c r="H16" s="77"/>
    </row>
    <row r="17" spans="1:8" ht="24.95" customHeight="1" x14ac:dyDescent="0.3">
      <c r="A17" s="76"/>
      <c r="B17" s="76"/>
      <c r="C17" s="76"/>
      <c r="D17" s="77"/>
      <c r="E17" s="77"/>
      <c r="F17" s="77"/>
      <c r="G17" s="77"/>
      <c r="H17" s="77"/>
    </row>
    <row r="18" spans="1:8" ht="24.95" customHeight="1" x14ac:dyDescent="0.3">
      <c r="A18" s="76"/>
      <c r="B18" s="76"/>
      <c r="C18" s="76"/>
      <c r="D18" s="77"/>
      <c r="E18" s="77"/>
      <c r="F18" s="77"/>
      <c r="G18" s="77"/>
      <c r="H18" s="77"/>
    </row>
    <row r="19" spans="1:8" ht="24.95" customHeight="1" x14ac:dyDescent="0.3">
      <c r="A19" s="76"/>
      <c r="B19" s="76"/>
      <c r="C19" s="76"/>
      <c r="D19" s="77"/>
      <c r="E19" s="77"/>
      <c r="F19" s="77"/>
      <c r="G19" s="77"/>
      <c r="H19" s="77"/>
    </row>
    <row r="20" spans="1:8" ht="24.95" customHeight="1" x14ac:dyDescent="0.3">
      <c r="A20" s="76"/>
      <c r="B20" s="76"/>
      <c r="C20" s="76"/>
      <c r="D20" s="77"/>
      <c r="E20" s="77"/>
      <c r="F20" s="77"/>
      <c r="G20" s="77"/>
      <c r="H20" s="77"/>
    </row>
    <row r="21" spans="1:8" ht="24.95" customHeight="1" x14ac:dyDescent="0.3">
      <c r="A21" s="76"/>
      <c r="B21" s="76"/>
      <c r="C21" s="76"/>
      <c r="D21" s="77"/>
      <c r="E21" s="77"/>
      <c r="F21" s="77"/>
      <c r="G21" s="77"/>
      <c r="H21" s="77"/>
    </row>
  </sheetData>
  <mergeCells count="6">
    <mergeCell ref="A1:H1"/>
    <mergeCell ref="A2:H2"/>
    <mergeCell ref="A3:A4"/>
    <mergeCell ref="C3:C4"/>
    <mergeCell ref="D3:G3"/>
    <mergeCell ref="H3:H4"/>
  </mergeCells>
  <pageMargins left="0.59" right="0.7" top="0.75" bottom="0.75" header="0.3" footer="0.3"/>
  <pageSetup paperSize="9" scale="62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rightToLeft="1" topLeftCell="A16" zoomScale="70" zoomScaleNormal="70" workbookViewId="0">
      <selection activeCell="I25" sqref="I25"/>
    </sheetView>
  </sheetViews>
  <sheetFormatPr defaultRowHeight="14.25" x14ac:dyDescent="0.2"/>
  <cols>
    <col min="1" max="1" width="27.75" customWidth="1"/>
    <col min="2" max="2" width="16" customWidth="1"/>
    <col min="3" max="3" width="17.75" customWidth="1"/>
    <col min="4" max="4" width="17" customWidth="1"/>
    <col min="5" max="6" width="16.25" customWidth="1"/>
    <col min="7" max="7" width="14.75" customWidth="1"/>
    <col min="8" max="8" width="16.75" customWidth="1"/>
  </cols>
  <sheetData>
    <row r="1" spans="1:8" ht="33.75" customHeight="1" x14ac:dyDescent="0.2">
      <c r="A1" s="2039" t="s">
        <v>191</v>
      </c>
      <c r="B1" s="2039"/>
      <c r="C1" s="2039"/>
      <c r="D1" s="2039"/>
      <c r="E1" s="2039"/>
      <c r="F1" s="2039"/>
      <c r="G1" s="2039"/>
      <c r="H1" s="2039"/>
    </row>
    <row r="2" spans="1:8" ht="39.75" customHeight="1" thickBot="1" x14ac:dyDescent="0.25">
      <c r="A2" s="2031" t="s">
        <v>285</v>
      </c>
      <c r="B2" s="2031"/>
      <c r="C2" s="2031"/>
      <c r="D2" s="2031"/>
      <c r="E2" s="2031"/>
      <c r="F2" s="2031"/>
      <c r="G2" s="2031"/>
      <c r="H2" s="2031"/>
    </row>
    <row r="3" spans="1:8" ht="30" customHeight="1" thickTop="1" thickBot="1" x14ac:dyDescent="0.25">
      <c r="A3" s="2030" t="s">
        <v>281</v>
      </c>
      <c r="B3" s="2040" t="s">
        <v>192</v>
      </c>
      <c r="C3" s="2037" t="s">
        <v>149</v>
      </c>
      <c r="D3" s="2037"/>
      <c r="E3" s="2037"/>
      <c r="F3" s="2037"/>
      <c r="G3" s="2037"/>
      <c r="H3" s="2034" t="s">
        <v>190</v>
      </c>
    </row>
    <row r="4" spans="1:8" ht="30" customHeight="1" thickTop="1" thickBot="1" x14ac:dyDescent="0.25">
      <c r="A4" s="2031"/>
      <c r="B4" s="2033"/>
      <c r="C4" s="70" t="s">
        <v>150</v>
      </c>
      <c r="D4" s="70" t="s">
        <v>151</v>
      </c>
      <c r="E4" s="70" t="s">
        <v>152</v>
      </c>
      <c r="F4" s="70" t="s">
        <v>153</v>
      </c>
      <c r="G4" s="70" t="s">
        <v>0</v>
      </c>
      <c r="H4" s="2035"/>
    </row>
    <row r="5" spans="1:8" ht="30" customHeight="1" thickTop="1" x14ac:dyDescent="0.3">
      <c r="A5" s="64" t="s">
        <v>50</v>
      </c>
      <c r="B5" s="173">
        <v>1427</v>
      </c>
      <c r="C5" s="169">
        <v>0</v>
      </c>
      <c r="D5" s="169">
        <v>2</v>
      </c>
      <c r="E5" s="169">
        <v>2</v>
      </c>
      <c r="F5" s="169">
        <v>121</v>
      </c>
      <c r="G5" s="169">
        <v>125</v>
      </c>
      <c r="H5" s="169">
        <f>B5+G5</f>
        <v>1552</v>
      </c>
    </row>
    <row r="6" spans="1:8" ht="30" customHeight="1" x14ac:dyDescent="0.3">
      <c r="A6" s="120" t="s">
        <v>51</v>
      </c>
      <c r="B6" s="173">
        <v>316</v>
      </c>
      <c r="C6" s="169">
        <v>37</v>
      </c>
      <c r="D6" s="169">
        <v>29</v>
      </c>
      <c r="E6" s="169">
        <v>0</v>
      </c>
      <c r="F6" s="169">
        <v>28</v>
      </c>
      <c r="G6" s="169">
        <v>94</v>
      </c>
      <c r="H6" s="169">
        <f t="shared" ref="H6:H26" si="0">B6+G6</f>
        <v>410</v>
      </c>
    </row>
    <row r="7" spans="1:8" ht="30" customHeight="1" x14ac:dyDescent="0.3">
      <c r="A7" s="120" t="s">
        <v>52</v>
      </c>
      <c r="B7" s="173">
        <v>48</v>
      </c>
      <c r="C7" s="169">
        <v>0</v>
      </c>
      <c r="D7" s="169">
        <v>7</v>
      </c>
      <c r="E7" s="169">
        <v>0</v>
      </c>
      <c r="F7" s="169">
        <v>0</v>
      </c>
      <c r="G7" s="169">
        <v>7</v>
      </c>
      <c r="H7" s="169">
        <f t="shared" si="0"/>
        <v>55</v>
      </c>
    </row>
    <row r="8" spans="1:8" ht="30" customHeight="1" x14ac:dyDescent="0.3">
      <c r="A8" s="120" t="s">
        <v>53</v>
      </c>
      <c r="B8" s="173">
        <v>0</v>
      </c>
      <c r="C8" s="169">
        <v>0</v>
      </c>
      <c r="D8" s="169">
        <v>0</v>
      </c>
      <c r="E8" s="169">
        <v>0</v>
      </c>
      <c r="F8" s="169">
        <v>0</v>
      </c>
      <c r="G8" s="169">
        <v>0</v>
      </c>
      <c r="H8" s="169">
        <f t="shared" si="0"/>
        <v>0</v>
      </c>
    </row>
    <row r="9" spans="1:8" ht="30" customHeight="1" x14ac:dyDescent="0.3">
      <c r="A9" s="120" t="s">
        <v>54</v>
      </c>
      <c r="B9" s="173">
        <v>112</v>
      </c>
      <c r="C9" s="169">
        <v>0</v>
      </c>
      <c r="D9" s="169">
        <v>0</v>
      </c>
      <c r="E9" s="169">
        <v>0</v>
      </c>
      <c r="F9" s="169">
        <v>1</v>
      </c>
      <c r="G9" s="169">
        <v>1</v>
      </c>
      <c r="H9" s="169">
        <f t="shared" si="0"/>
        <v>113</v>
      </c>
    </row>
    <row r="10" spans="1:8" ht="30" customHeight="1" x14ac:dyDescent="0.3">
      <c r="A10" s="120" t="s">
        <v>55</v>
      </c>
      <c r="B10" s="173">
        <v>32</v>
      </c>
      <c r="C10" s="169">
        <v>0</v>
      </c>
      <c r="D10" s="169">
        <v>0</v>
      </c>
      <c r="E10" s="169">
        <v>1</v>
      </c>
      <c r="F10" s="169">
        <v>1</v>
      </c>
      <c r="G10" s="169">
        <v>2</v>
      </c>
      <c r="H10" s="169">
        <f t="shared" si="0"/>
        <v>34</v>
      </c>
    </row>
    <row r="11" spans="1:8" ht="30" customHeight="1" x14ac:dyDescent="0.3">
      <c r="A11" s="120" t="s">
        <v>56</v>
      </c>
      <c r="B11" s="173"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f t="shared" si="0"/>
        <v>0</v>
      </c>
    </row>
    <row r="12" spans="1:8" ht="30" customHeight="1" x14ac:dyDescent="0.3">
      <c r="A12" s="120" t="s">
        <v>57</v>
      </c>
      <c r="B12" s="173">
        <v>701</v>
      </c>
      <c r="C12" s="169">
        <v>35</v>
      </c>
      <c r="D12" s="169">
        <v>7</v>
      </c>
      <c r="E12" s="169">
        <v>2</v>
      </c>
      <c r="F12" s="169">
        <v>0</v>
      </c>
      <c r="G12" s="169">
        <v>44</v>
      </c>
      <c r="H12" s="169">
        <f t="shared" si="0"/>
        <v>745</v>
      </c>
    </row>
    <row r="13" spans="1:8" ht="30" customHeight="1" x14ac:dyDescent="0.3">
      <c r="A13" s="120" t="s">
        <v>58</v>
      </c>
      <c r="B13" s="173">
        <v>683</v>
      </c>
      <c r="C13" s="169">
        <v>13</v>
      </c>
      <c r="D13" s="169">
        <v>3</v>
      </c>
      <c r="E13" s="169">
        <v>0</v>
      </c>
      <c r="F13" s="169">
        <v>3</v>
      </c>
      <c r="G13" s="169">
        <v>19</v>
      </c>
      <c r="H13" s="169">
        <f t="shared" si="0"/>
        <v>702</v>
      </c>
    </row>
    <row r="14" spans="1:8" ht="30" customHeight="1" x14ac:dyDescent="0.3">
      <c r="A14" s="63" t="s">
        <v>156</v>
      </c>
      <c r="B14" s="173">
        <v>31</v>
      </c>
      <c r="C14" s="169">
        <v>0</v>
      </c>
      <c r="D14" s="169">
        <v>4</v>
      </c>
      <c r="E14" s="169">
        <v>0</v>
      </c>
      <c r="F14" s="169">
        <v>1</v>
      </c>
      <c r="G14" s="169">
        <v>5</v>
      </c>
      <c r="H14" s="169">
        <f t="shared" si="0"/>
        <v>36</v>
      </c>
    </row>
    <row r="15" spans="1:8" ht="30" customHeight="1" x14ac:dyDescent="0.3">
      <c r="A15" s="63" t="s">
        <v>157</v>
      </c>
      <c r="B15" s="173">
        <v>61</v>
      </c>
      <c r="C15" s="169">
        <v>2</v>
      </c>
      <c r="D15" s="169">
        <v>3</v>
      </c>
      <c r="E15" s="169">
        <v>0</v>
      </c>
      <c r="F15" s="169">
        <v>0</v>
      </c>
      <c r="G15" s="169">
        <v>5</v>
      </c>
      <c r="H15" s="169">
        <f t="shared" si="0"/>
        <v>66</v>
      </c>
    </row>
    <row r="16" spans="1:8" ht="30" customHeight="1" x14ac:dyDescent="0.3">
      <c r="A16" s="63" t="s">
        <v>158</v>
      </c>
      <c r="B16" s="173">
        <v>65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f t="shared" si="0"/>
        <v>65</v>
      </c>
    </row>
    <row r="17" spans="1:8" ht="30" customHeight="1" x14ac:dyDescent="0.3">
      <c r="A17" s="63" t="s">
        <v>160</v>
      </c>
      <c r="B17" s="173">
        <v>9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  <c r="H17" s="169">
        <f t="shared" si="0"/>
        <v>9</v>
      </c>
    </row>
    <row r="18" spans="1:8" ht="30" customHeight="1" x14ac:dyDescent="0.3">
      <c r="A18" s="63" t="s">
        <v>159</v>
      </c>
      <c r="B18" s="173">
        <v>110</v>
      </c>
      <c r="C18" s="169">
        <v>1</v>
      </c>
      <c r="D18" s="169">
        <v>6</v>
      </c>
      <c r="E18" s="169">
        <v>3</v>
      </c>
      <c r="F18" s="169">
        <v>0</v>
      </c>
      <c r="G18" s="169">
        <v>10</v>
      </c>
      <c r="H18" s="169">
        <f t="shared" si="0"/>
        <v>120</v>
      </c>
    </row>
    <row r="19" spans="1:8" ht="30" customHeight="1" x14ac:dyDescent="0.3">
      <c r="A19" s="63" t="s">
        <v>164</v>
      </c>
      <c r="B19" s="173">
        <v>524</v>
      </c>
      <c r="C19" s="169">
        <v>4</v>
      </c>
      <c r="D19" s="169">
        <v>4</v>
      </c>
      <c r="E19" s="169">
        <v>28</v>
      </c>
      <c r="F19" s="169">
        <v>14</v>
      </c>
      <c r="G19" s="169">
        <v>50</v>
      </c>
      <c r="H19" s="169">
        <f t="shared" si="0"/>
        <v>574</v>
      </c>
    </row>
    <row r="20" spans="1:8" ht="30" customHeight="1" x14ac:dyDescent="0.3">
      <c r="A20" s="63" t="s">
        <v>161</v>
      </c>
      <c r="B20" s="173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f t="shared" si="0"/>
        <v>0</v>
      </c>
    </row>
    <row r="21" spans="1:8" ht="28.5" customHeight="1" x14ac:dyDescent="0.3">
      <c r="A21" s="63" t="s">
        <v>162</v>
      </c>
      <c r="B21" s="173">
        <v>504</v>
      </c>
      <c r="C21" s="169">
        <v>3</v>
      </c>
      <c r="D21" s="169">
        <v>0</v>
      </c>
      <c r="E21" s="169">
        <v>6</v>
      </c>
      <c r="F21" s="169">
        <v>0</v>
      </c>
      <c r="G21" s="169">
        <v>9</v>
      </c>
      <c r="H21" s="169">
        <f t="shared" si="0"/>
        <v>513</v>
      </c>
    </row>
    <row r="22" spans="1:8" ht="30.75" customHeight="1" x14ac:dyDescent="0.3">
      <c r="A22" s="63" t="s">
        <v>163</v>
      </c>
      <c r="B22" s="173">
        <v>0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  <c r="H22" s="169">
        <f t="shared" si="0"/>
        <v>0</v>
      </c>
    </row>
    <row r="23" spans="1:8" ht="27.75" customHeight="1" x14ac:dyDescent="0.3">
      <c r="A23" s="63" t="s">
        <v>165</v>
      </c>
      <c r="B23" s="173">
        <v>283</v>
      </c>
      <c r="C23" s="169">
        <v>0</v>
      </c>
      <c r="D23" s="169">
        <v>2</v>
      </c>
      <c r="E23" s="169">
        <v>6</v>
      </c>
      <c r="F23" s="169">
        <v>0</v>
      </c>
      <c r="G23" s="169">
        <v>8</v>
      </c>
      <c r="H23" s="169">
        <f t="shared" si="0"/>
        <v>291</v>
      </c>
    </row>
    <row r="24" spans="1:8" ht="30" customHeight="1" x14ac:dyDescent="0.3">
      <c r="A24" s="63" t="s">
        <v>166</v>
      </c>
      <c r="B24" s="173">
        <v>167</v>
      </c>
      <c r="C24" s="169">
        <v>0</v>
      </c>
      <c r="D24" s="169">
        <v>0</v>
      </c>
      <c r="E24" s="169">
        <v>1</v>
      </c>
      <c r="F24" s="169">
        <v>23</v>
      </c>
      <c r="G24" s="169">
        <v>24</v>
      </c>
      <c r="H24" s="169">
        <f t="shared" si="0"/>
        <v>191</v>
      </c>
    </row>
    <row r="25" spans="1:8" ht="40.5" customHeight="1" thickBot="1" x14ac:dyDescent="0.35">
      <c r="A25" s="171" t="s">
        <v>286</v>
      </c>
      <c r="B25" s="173">
        <f>SUM(B5:B24)</f>
        <v>5073</v>
      </c>
      <c r="C25" s="173">
        <f t="shared" ref="C25:G25" si="1">SUM(C5:C24)</f>
        <v>95</v>
      </c>
      <c r="D25" s="173">
        <f t="shared" si="1"/>
        <v>67</v>
      </c>
      <c r="E25" s="173">
        <f t="shared" si="1"/>
        <v>49</v>
      </c>
      <c r="F25" s="173">
        <f t="shared" si="1"/>
        <v>192</v>
      </c>
      <c r="G25" s="173">
        <f t="shared" si="1"/>
        <v>403</v>
      </c>
      <c r="H25" s="169">
        <f t="shared" si="0"/>
        <v>5476</v>
      </c>
    </row>
    <row r="26" spans="1:8" ht="36.75" customHeight="1" thickTop="1" thickBot="1" x14ac:dyDescent="0.35">
      <c r="A26" s="172" t="s">
        <v>17</v>
      </c>
      <c r="B26" s="174">
        <f>B25+' جدول 11 لكل القطاعات'!B32</f>
        <v>79697</v>
      </c>
      <c r="C26" s="174">
        <f>C25+' جدول 11 لكل القطاعات'!C32</f>
        <v>1976</v>
      </c>
      <c r="D26" s="174">
        <f>D25+' جدول 11 لكل القطاعات'!D32</f>
        <v>1175</v>
      </c>
      <c r="E26" s="174">
        <f>E25+' جدول 11 لكل القطاعات'!E32</f>
        <v>740</v>
      </c>
      <c r="F26" s="174">
        <f>F25+' جدول 11 لكل القطاعات'!F32</f>
        <v>1433</v>
      </c>
      <c r="G26" s="174">
        <f>G25+' جدول 11 لكل القطاعات'!G32</f>
        <v>5324</v>
      </c>
      <c r="H26" s="174">
        <f t="shared" si="0"/>
        <v>85021</v>
      </c>
    </row>
    <row r="28" spans="1:8" ht="26.25" customHeight="1" x14ac:dyDescent="0.2"/>
    <row r="35" ht="26.25" customHeight="1" x14ac:dyDescent="0.2"/>
    <row r="37" ht="26.25" customHeight="1" x14ac:dyDescent="0.2"/>
    <row r="46" ht="26.25" customHeight="1" x14ac:dyDescent="0.2"/>
  </sheetData>
  <mergeCells count="6">
    <mergeCell ref="A1:H1"/>
    <mergeCell ref="A2:H2"/>
    <mergeCell ref="A3:A4"/>
    <mergeCell ref="B3:B4"/>
    <mergeCell ref="C3:G3"/>
    <mergeCell ref="H3:H4"/>
  </mergeCells>
  <pageMargins left="0.7" right="0.7" top="1.1100000000000001" bottom="0.62" header="0.77" footer="0.3"/>
  <pageSetup paperSize="9" scale="5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35"/>
  <sheetViews>
    <sheetView rightToLeft="1" view="pageBreakPreview" topLeftCell="A32" zoomScale="70" zoomScaleNormal="59" zoomScaleSheetLayoutView="70" workbookViewId="0">
      <selection activeCell="M6" sqref="M6"/>
    </sheetView>
  </sheetViews>
  <sheetFormatPr defaultColWidth="9.125" defaultRowHeight="14.25" x14ac:dyDescent="0.2"/>
  <cols>
    <col min="1" max="1" width="25.125" style="262" customWidth="1"/>
    <col min="2" max="2" width="15.25" style="262" customWidth="1"/>
    <col min="3" max="3" width="12" style="262" customWidth="1"/>
    <col min="4" max="5" width="14.125" style="262" customWidth="1"/>
    <col min="6" max="6" width="19.375" style="262" customWidth="1"/>
    <col min="7" max="7" width="16.25" style="262" customWidth="1"/>
    <col min="8" max="8" width="10.125" style="262" customWidth="1"/>
    <col min="9" max="9" width="27.75" style="367" customWidth="1"/>
    <col min="10" max="16384" width="9.125" style="262"/>
  </cols>
  <sheetData>
    <row r="1" spans="1:9" ht="27" customHeight="1" x14ac:dyDescent="0.2">
      <c r="A1" s="381" t="s">
        <v>879</v>
      </c>
      <c r="B1" s="381"/>
      <c r="C1" s="381"/>
      <c r="D1" s="381"/>
      <c r="E1" s="381"/>
      <c r="F1" s="381"/>
      <c r="G1" s="381"/>
      <c r="H1" s="381"/>
      <c r="I1" s="485" t="s">
        <v>840</v>
      </c>
    </row>
    <row r="2" spans="1:9" ht="30.75" customHeight="1" x14ac:dyDescent="0.2">
      <c r="A2" s="1754" t="s">
        <v>824</v>
      </c>
      <c r="B2" s="1754"/>
      <c r="C2" s="1754"/>
      <c r="D2" s="1754"/>
      <c r="E2" s="1754"/>
      <c r="F2" s="1754"/>
      <c r="G2" s="1754"/>
      <c r="H2" s="1754"/>
      <c r="I2" s="1754"/>
    </row>
    <row r="3" spans="1:9" ht="49.5" customHeight="1" thickBot="1" x14ac:dyDescent="0.25">
      <c r="A3" s="1747" t="s">
        <v>825</v>
      </c>
      <c r="B3" s="1747"/>
      <c r="C3" s="1747"/>
      <c r="D3" s="1747"/>
      <c r="E3" s="1747"/>
      <c r="F3" s="1747"/>
      <c r="G3" s="1747"/>
      <c r="H3" s="1747"/>
      <c r="I3" s="1747"/>
    </row>
    <row r="4" spans="1:9" ht="31.5" customHeight="1" thickBot="1" x14ac:dyDescent="0.25">
      <c r="A4" s="2043" t="s">
        <v>302</v>
      </c>
      <c r="B4" s="2047" t="s">
        <v>627</v>
      </c>
      <c r="C4" s="1985" t="s">
        <v>553</v>
      </c>
      <c r="D4" s="1985"/>
      <c r="E4" s="1985"/>
      <c r="F4" s="1985"/>
      <c r="G4" s="2047" t="s">
        <v>507</v>
      </c>
      <c r="H4" s="1787" t="s">
        <v>390</v>
      </c>
      <c r="I4" s="2045" t="s">
        <v>405</v>
      </c>
    </row>
    <row r="5" spans="1:9" ht="31.5" customHeight="1" thickBot="1" x14ac:dyDescent="0.25">
      <c r="A5" s="2044"/>
      <c r="B5" s="2052"/>
      <c r="C5" s="1378">
        <v>4</v>
      </c>
      <c r="D5" s="1378">
        <v>6</v>
      </c>
      <c r="E5" s="1378">
        <v>8</v>
      </c>
      <c r="F5" s="1378" t="s">
        <v>782</v>
      </c>
      <c r="G5" s="2048"/>
      <c r="H5" s="1791"/>
      <c r="I5" s="2046"/>
    </row>
    <row r="6" spans="1:9" ht="26.25" customHeight="1" thickBot="1" x14ac:dyDescent="0.25">
      <c r="A6" s="519" t="s">
        <v>753</v>
      </c>
      <c r="B6" s="497"/>
      <c r="C6" s="497"/>
      <c r="D6" s="497"/>
      <c r="E6" s="497"/>
      <c r="F6" s="497"/>
      <c r="G6" s="497"/>
      <c r="H6" s="528"/>
      <c r="I6" s="529" t="s">
        <v>798</v>
      </c>
    </row>
    <row r="7" spans="1:9" ht="64.5" hidden="1" customHeight="1" x14ac:dyDescent="0.2">
      <c r="A7" s="389"/>
      <c r="B7" s="386"/>
      <c r="C7" s="386"/>
      <c r="D7" s="386"/>
      <c r="E7" s="421"/>
      <c r="F7" s="386"/>
      <c r="G7" s="386"/>
      <c r="H7" s="476"/>
      <c r="I7" s="477"/>
    </row>
    <row r="8" spans="1:9" ht="48" hidden="1" customHeight="1" x14ac:dyDescent="0.2">
      <c r="A8" s="389"/>
      <c r="B8" s="386"/>
      <c r="C8" s="386"/>
      <c r="D8" s="386"/>
      <c r="E8" s="421"/>
      <c r="F8" s="386"/>
      <c r="G8" s="386"/>
      <c r="H8" s="476"/>
      <c r="I8" s="477"/>
    </row>
    <row r="9" spans="1:9" ht="58.5" hidden="1" customHeight="1" x14ac:dyDescent="0.2">
      <c r="A9" s="389"/>
      <c r="B9" s="386"/>
      <c r="C9" s="386"/>
      <c r="D9" s="386"/>
      <c r="E9" s="421"/>
      <c r="F9" s="386"/>
      <c r="G9" s="386"/>
      <c r="H9" s="476"/>
      <c r="I9" s="477"/>
    </row>
    <row r="10" spans="1:9" ht="87.75" hidden="1" customHeight="1" x14ac:dyDescent="0.2">
      <c r="A10" s="389"/>
      <c r="B10" s="386"/>
      <c r="C10" s="386"/>
      <c r="D10" s="386"/>
      <c r="E10" s="421"/>
      <c r="F10" s="386"/>
      <c r="G10" s="386"/>
      <c r="H10" s="476"/>
      <c r="I10" s="477"/>
    </row>
    <row r="11" spans="1:9" ht="24" customHeight="1" x14ac:dyDescent="0.2">
      <c r="A11" s="2049" t="s">
        <v>198</v>
      </c>
      <c r="B11" s="442" t="s">
        <v>629</v>
      </c>
      <c r="C11" s="336">
        <v>33</v>
      </c>
      <c r="D11" s="336">
        <v>156</v>
      </c>
      <c r="E11" s="336">
        <v>13</v>
      </c>
      <c r="F11" s="336">
        <v>0</v>
      </c>
      <c r="G11" s="336">
        <f>SUM(C11:F11)</f>
        <v>202</v>
      </c>
      <c r="H11" s="1027" t="s">
        <v>628</v>
      </c>
      <c r="I11" s="2041" t="s">
        <v>416</v>
      </c>
    </row>
    <row r="12" spans="1:9" ht="24" customHeight="1" x14ac:dyDescent="0.2">
      <c r="A12" s="2050"/>
      <c r="B12" s="1030" t="s">
        <v>630</v>
      </c>
      <c r="C12" s="335">
        <v>3</v>
      </c>
      <c r="D12" s="335">
        <v>40</v>
      </c>
      <c r="E12" s="391">
        <v>0</v>
      </c>
      <c r="F12" s="335">
        <v>0</v>
      </c>
      <c r="G12" s="335">
        <f t="shared" ref="G12:G55" si="0">SUM(C12:F12)</f>
        <v>43</v>
      </c>
      <c r="H12" s="466" t="s">
        <v>408</v>
      </c>
      <c r="I12" s="2041"/>
    </row>
    <row r="13" spans="1:9" ht="24" customHeight="1" x14ac:dyDescent="0.2">
      <c r="A13" s="2050"/>
      <c r="B13" s="1030" t="s">
        <v>631</v>
      </c>
      <c r="C13" s="335">
        <v>0</v>
      </c>
      <c r="D13" s="335">
        <v>93</v>
      </c>
      <c r="E13" s="391">
        <v>0</v>
      </c>
      <c r="F13" s="335">
        <v>0</v>
      </c>
      <c r="G13" s="335">
        <f t="shared" si="0"/>
        <v>93</v>
      </c>
      <c r="H13" s="466" t="s">
        <v>409</v>
      </c>
      <c r="I13" s="2041"/>
    </row>
    <row r="14" spans="1:9" ht="24" customHeight="1" x14ac:dyDescent="0.2">
      <c r="A14" s="2050"/>
      <c r="B14" s="1030" t="s">
        <v>632</v>
      </c>
      <c r="C14" s="335">
        <v>13</v>
      </c>
      <c r="D14" s="335">
        <v>10</v>
      </c>
      <c r="E14" s="391">
        <v>0</v>
      </c>
      <c r="F14" s="335">
        <v>0</v>
      </c>
      <c r="G14" s="335">
        <f t="shared" si="0"/>
        <v>23</v>
      </c>
      <c r="H14" s="466" t="s">
        <v>391</v>
      </c>
      <c r="I14" s="2041"/>
    </row>
    <row r="15" spans="1:9" ht="24" customHeight="1" x14ac:dyDescent="0.2">
      <c r="A15" s="2051"/>
      <c r="B15" s="1031" t="s">
        <v>611</v>
      </c>
      <c r="C15" s="857">
        <v>49</v>
      </c>
      <c r="D15" s="857">
        <v>299</v>
      </c>
      <c r="E15" s="747">
        <v>13</v>
      </c>
      <c r="F15" s="857">
        <v>0</v>
      </c>
      <c r="G15" s="857">
        <f t="shared" si="0"/>
        <v>361</v>
      </c>
      <c r="H15" s="1040" t="s">
        <v>395</v>
      </c>
      <c r="I15" s="2042"/>
    </row>
    <row r="16" spans="1:9" ht="24" customHeight="1" x14ac:dyDescent="0.2">
      <c r="A16" s="2049" t="s">
        <v>310</v>
      </c>
      <c r="B16" s="442" t="s">
        <v>629</v>
      </c>
      <c r="C16" s="855">
        <v>295</v>
      </c>
      <c r="D16" s="855">
        <v>20</v>
      </c>
      <c r="E16" s="856">
        <v>2</v>
      </c>
      <c r="F16" s="855">
        <v>0</v>
      </c>
      <c r="G16" s="855">
        <f t="shared" si="0"/>
        <v>317</v>
      </c>
      <c r="H16" s="1027" t="s">
        <v>628</v>
      </c>
      <c r="I16" s="2055" t="s">
        <v>417</v>
      </c>
    </row>
    <row r="17" spans="1:9" ht="24" customHeight="1" x14ac:dyDescent="0.2">
      <c r="A17" s="2050"/>
      <c r="B17" s="1030" t="s">
        <v>630</v>
      </c>
      <c r="C17" s="335">
        <v>40</v>
      </c>
      <c r="D17" s="335">
        <v>130</v>
      </c>
      <c r="E17" s="391">
        <v>12</v>
      </c>
      <c r="F17" s="335">
        <v>0</v>
      </c>
      <c r="G17" s="335">
        <f t="shared" si="0"/>
        <v>182</v>
      </c>
      <c r="H17" s="466" t="s">
        <v>408</v>
      </c>
      <c r="I17" s="2056"/>
    </row>
    <row r="18" spans="1:9" ht="24" customHeight="1" x14ac:dyDescent="0.2">
      <c r="A18" s="2050"/>
      <c r="B18" s="1030" t="s">
        <v>631</v>
      </c>
      <c r="C18" s="335">
        <v>49</v>
      </c>
      <c r="D18" s="335">
        <v>1</v>
      </c>
      <c r="E18" s="391">
        <v>3</v>
      </c>
      <c r="F18" s="335">
        <v>0</v>
      </c>
      <c r="G18" s="335">
        <f t="shared" si="0"/>
        <v>53</v>
      </c>
      <c r="H18" s="466" t="s">
        <v>409</v>
      </c>
      <c r="I18" s="2056"/>
    </row>
    <row r="19" spans="1:9" ht="24" customHeight="1" x14ac:dyDescent="0.2">
      <c r="A19" s="2050"/>
      <c r="B19" s="1030" t="s">
        <v>632</v>
      </c>
      <c r="C19" s="335">
        <v>374</v>
      </c>
      <c r="D19" s="335">
        <v>39</v>
      </c>
      <c r="E19" s="391">
        <v>4</v>
      </c>
      <c r="F19" s="335">
        <v>0</v>
      </c>
      <c r="G19" s="335">
        <f t="shared" si="0"/>
        <v>417</v>
      </c>
      <c r="H19" s="466" t="s">
        <v>391</v>
      </c>
      <c r="I19" s="2056"/>
    </row>
    <row r="20" spans="1:9" ht="24" customHeight="1" x14ac:dyDescent="0.2">
      <c r="A20" s="2051"/>
      <c r="B20" s="1031" t="s">
        <v>611</v>
      </c>
      <c r="C20" s="857">
        <v>758</v>
      </c>
      <c r="D20" s="857">
        <v>190</v>
      </c>
      <c r="E20" s="747">
        <v>21</v>
      </c>
      <c r="F20" s="857">
        <v>0</v>
      </c>
      <c r="G20" s="857">
        <f t="shared" si="0"/>
        <v>969</v>
      </c>
      <c r="H20" s="1040" t="s">
        <v>395</v>
      </c>
      <c r="I20" s="2057"/>
    </row>
    <row r="21" spans="1:9" ht="24" customHeight="1" x14ac:dyDescent="0.2">
      <c r="A21" s="2049" t="s">
        <v>101</v>
      </c>
      <c r="B21" s="442" t="s">
        <v>629</v>
      </c>
      <c r="C21" s="855">
        <v>7925</v>
      </c>
      <c r="D21" s="855">
        <v>6393</v>
      </c>
      <c r="E21" s="856">
        <v>402</v>
      </c>
      <c r="F21" s="855">
        <v>3</v>
      </c>
      <c r="G21" s="336">
        <f t="shared" si="0"/>
        <v>14723</v>
      </c>
      <c r="H21" s="1027" t="s">
        <v>628</v>
      </c>
      <c r="I21" s="2055" t="s">
        <v>418</v>
      </c>
    </row>
    <row r="22" spans="1:9" ht="24" customHeight="1" x14ac:dyDescent="0.2">
      <c r="A22" s="2050"/>
      <c r="B22" s="1030" t="s">
        <v>630</v>
      </c>
      <c r="C22" s="335">
        <v>427</v>
      </c>
      <c r="D22" s="335">
        <v>1882</v>
      </c>
      <c r="E22" s="391">
        <v>351</v>
      </c>
      <c r="F22" s="335">
        <v>3</v>
      </c>
      <c r="G22" s="335">
        <f t="shared" si="0"/>
        <v>2663</v>
      </c>
      <c r="H22" s="466" t="s">
        <v>408</v>
      </c>
      <c r="I22" s="2056"/>
    </row>
    <row r="23" spans="1:9" ht="24" customHeight="1" x14ac:dyDescent="0.2">
      <c r="A23" s="2050"/>
      <c r="B23" s="1030" t="s">
        <v>631</v>
      </c>
      <c r="C23" s="335">
        <v>35</v>
      </c>
      <c r="D23" s="335">
        <v>114</v>
      </c>
      <c r="E23" s="391">
        <v>16</v>
      </c>
      <c r="F23" s="335">
        <v>11</v>
      </c>
      <c r="G23" s="335">
        <f t="shared" si="0"/>
        <v>176</v>
      </c>
      <c r="H23" s="466" t="s">
        <v>409</v>
      </c>
      <c r="I23" s="2056"/>
    </row>
    <row r="24" spans="1:9" ht="24" customHeight="1" x14ac:dyDescent="0.2">
      <c r="A24" s="2050"/>
      <c r="B24" s="1030" t="s">
        <v>632</v>
      </c>
      <c r="C24" s="335">
        <v>728</v>
      </c>
      <c r="D24" s="335">
        <v>270</v>
      </c>
      <c r="E24" s="391">
        <v>43</v>
      </c>
      <c r="F24" s="335">
        <v>1</v>
      </c>
      <c r="G24" s="335">
        <f t="shared" si="0"/>
        <v>1042</v>
      </c>
      <c r="H24" s="466" t="s">
        <v>391</v>
      </c>
      <c r="I24" s="2056"/>
    </row>
    <row r="25" spans="1:9" ht="24" customHeight="1" x14ac:dyDescent="0.2">
      <c r="A25" s="2051"/>
      <c r="B25" s="1031" t="s">
        <v>611</v>
      </c>
      <c r="C25" s="857">
        <v>9115</v>
      </c>
      <c r="D25" s="857">
        <v>8659</v>
      </c>
      <c r="E25" s="747">
        <v>812</v>
      </c>
      <c r="F25" s="857">
        <v>18</v>
      </c>
      <c r="G25" s="857">
        <f t="shared" si="0"/>
        <v>18604</v>
      </c>
      <c r="H25" s="1040" t="s">
        <v>395</v>
      </c>
      <c r="I25" s="2057"/>
    </row>
    <row r="26" spans="1:9" ht="24" customHeight="1" x14ac:dyDescent="0.2">
      <c r="A26" s="2049" t="s">
        <v>313</v>
      </c>
      <c r="B26" s="442" t="s">
        <v>629</v>
      </c>
      <c r="C26" s="855">
        <v>143</v>
      </c>
      <c r="D26" s="855">
        <v>4</v>
      </c>
      <c r="E26" s="856">
        <v>0</v>
      </c>
      <c r="F26" s="855">
        <v>0</v>
      </c>
      <c r="G26" s="855">
        <f t="shared" si="0"/>
        <v>147</v>
      </c>
      <c r="H26" s="1027" t="s">
        <v>628</v>
      </c>
      <c r="I26" s="2053" t="s">
        <v>552</v>
      </c>
    </row>
    <row r="27" spans="1:9" ht="24" customHeight="1" x14ac:dyDescent="0.2">
      <c r="A27" s="2050"/>
      <c r="B27" s="1030" t="s">
        <v>630</v>
      </c>
      <c r="C27" s="335">
        <v>17</v>
      </c>
      <c r="D27" s="335">
        <v>33</v>
      </c>
      <c r="E27" s="391">
        <v>3</v>
      </c>
      <c r="F27" s="335">
        <v>0</v>
      </c>
      <c r="G27" s="335">
        <f t="shared" si="0"/>
        <v>53</v>
      </c>
      <c r="H27" s="466" t="s">
        <v>408</v>
      </c>
      <c r="I27" s="2041"/>
    </row>
    <row r="28" spans="1:9" ht="24" customHeight="1" x14ac:dyDescent="0.2">
      <c r="A28" s="2050"/>
      <c r="B28" s="1030" t="s">
        <v>631</v>
      </c>
      <c r="C28" s="335">
        <v>15</v>
      </c>
      <c r="D28" s="335">
        <v>15</v>
      </c>
      <c r="E28" s="391">
        <v>1</v>
      </c>
      <c r="F28" s="335">
        <v>0</v>
      </c>
      <c r="G28" s="335">
        <f t="shared" si="0"/>
        <v>31</v>
      </c>
      <c r="H28" s="466" t="s">
        <v>409</v>
      </c>
      <c r="I28" s="2041"/>
    </row>
    <row r="29" spans="1:9" ht="24" customHeight="1" x14ac:dyDescent="0.2">
      <c r="A29" s="2050"/>
      <c r="B29" s="1030" t="s">
        <v>632</v>
      </c>
      <c r="C29" s="335">
        <v>655</v>
      </c>
      <c r="D29" s="335">
        <v>16</v>
      </c>
      <c r="E29" s="391">
        <v>0</v>
      </c>
      <c r="F29" s="335">
        <v>1</v>
      </c>
      <c r="G29" s="335">
        <f t="shared" si="0"/>
        <v>672</v>
      </c>
      <c r="H29" s="466" t="s">
        <v>391</v>
      </c>
      <c r="I29" s="2041"/>
    </row>
    <row r="30" spans="1:9" ht="24" customHeight="1" x14ac:dyDescent="0.2">
      <c r="A30" s="2051"/>
      <c r="B30" s="1031" t="s">
        <v>611</v>
      </c>
      <c r="C30" s="857">
        <v>830</v>
      </c>
      <c r="D30" s="857">
        <v>68</v>
      </c>
      <c r="E30" s="747">
        <v>4</v>
      </c>
      <c r="F30" s="857">
        <v>1</v>
      </c>
      <c r="G30" s="857">
        <f t="shared" si="0"/>
        <v>903</v>
      </c>
      <c r="H30" s="1040" t="s">
        <v>395</v>
      </c>
      <c r="I30" s="2054"/>
    </row>
    <row r="31" spans="1:9" ht="24" customHeight="1" x14ac:dyDescent="0.2">
      <c r="A31" s="2049" t="s">
        <v>140</v>
      </c>
      <c r="B31" s="442" t="s">
        <v>629</v>
      </c>
      <c r="C31" s="855">
        <v>425</v>
      </c>
      <c r="D31" s="855">
        <v>135</v>
      </c>
      <c r="E31" s="856">
        <v>56</v>
      </c>
      <c r="F31" s="855">
        <v>0</v>
      </c>
      <c r="G31" s="336">
        <f t="shared" si="0"/>
        <v>616</v>
      </c>
      <c r="H31" s="1027" t="s">
        <v>628</v>
      </c>
      <c r="I31" s="2055" t="s">
        <v>551</v>
      </c>
    </row>
    <row r="32" spans="1:9" ht="24" customHeight="1" x14ac:dyDescent="0.2">
      <c r="A32" s="2050"/>
      <c r="B32" s="1030" t="s">
        <v>630</v>
      </c>
      <c r="C32" s="335">
        <v>77</v>
      </c>
      <c r="D32" s="335">
        <v>66</v>
      </c>
      <c r="E32" s="391">
        <v>22</v>
      </c>
      <c r="F32" s="335">
        <v>0</v>
      </c>
      <c r="G32" s="335">
        <f t="shared" si="0"/>
        <v>165</v>
      </c>
      <c r="H32" s="466" t="s">
        <v>408</v>
      </c>
      <c r="I32" s="2056"/>
    </row>
    <row r="33" spans="1:9" ht="24" customHeight="1" x14ac:dyDescent="0.2">
      <c r="A33" s="2050"/>
      <c r="B33" s="1030" t="s">
        <v>631</v>
      </c>
      <c r="C33" s="335">
        <v>30</v>
      </c>
      <c r="D33" s="335">
        <v>43</v>
      </c>
      <c r="E33" s="391">
        <v>11</v>
      </c>
      <c r="F33" s="335">
        <v>0</v>
      </c>
      <c r="G33" s="335">
        <f t="shared" si="0"/>
        <v>84</v>
      </c>
      <c r="H33" s="466" t="s">
        <v>409</v>
      </c>
      <c r="I33" s="2056"/>
    </row>
    <row r="34" spans="1:9" ht="24" customHeight="1" x14ac:dyDescent="0.2">
      <c r="A34" s="2050"/>
      <c r="B34" s="1030" t="s">
        <v>632</v>
      </c>
      <c r="C34" s="335">
        <v>391</v>
      </c>
      <c r="D34" s="335">
        <v>17</v>
      </c>
      <c r="E34" s="391">
        <v>2</v>
      </c>
      <c r="F34" s="335">
        <v>0</v>
      </c>
      <c r="G34" s="335">
        <f t="shared" si="0"/>
        <v>410</v>
      </c>
      <c r="H34" s="466" t="s">
        <v>391</v>
      </c>
      <c r="I34" s="2056"/>
    </row>
    <row r="35" spans="1:9" ht="24" customHeight="1" x14ac:dyDescent="0.2">
      <c r="A35" s="2051"/>
      <c r="B35" s="1031" t="s">
        <v>611</v>
      </c>
      <c r="C35" s="857">
        <v>923</v>
      </c>
      <c r="D35" s="857">
        <v>261</v>
      </c>
      <c r="E35" s="747">
        <v>91</v>
      </c>
      <c r="F35" s="857">
        <v>0</v>
      </c>
      <c r="G35" s="857">
        <f t="shared" si="0"/>
        <v>1275</v>
      </c>
      <c r="H35" s="1040" t="s">
        <v>395</v>
      </c>
      <c r="I35" s="2057"/>
    </row>
    <row r="36" spans="1:9" ht="24" customHeight="1" x14ac:dyDescent="0.2">
      <c r="A36" s="2049" t="s">
        <v>138</v>
      </c>
      <c r="B36" s="442" t="s">
        <v>629</v>
      </c>
      <c r="C36" s="855">
        <v>145</v>
      </c>
      <c r="D36" s="855">
        <v>45</v>
      </c>
      <c r="E36" s="856">
        <v>1</v>
      </c>
      <c r="F36" s="855">
        <v>0</v>
      </c>
      <c r="G36" s="855">
        <f t="shared" si="0"/>
        <v>191</v>
      </c>
      <c r="H36" s="1027" t="s">
        <v>628</v>
      </c>
      <c r="I36" s="2055" t="s">
        <v>421</v>
      </c>
    </row>
    <row r="37" spans="1:9" ht="24" customHeight="1" x14ac:dyDescent="0.2">
      <c r="A37" s="2050"/>
      <c r="B37" s="1030" t="s">
        <v>630</v>
      </c>
      <c r="C37" s="335">
        <v>28</v>
      </c>
      <c r="D37" s="335">
        <v>26</v>
      </c>
      <c r="E37" s="391">
        <v>6</v>
      </c>
      <c r="F37" s="335">
        <v>0</v>
      </c>
      <c r="G37" s="335">
        <f t="shared" si="0"/>
        <v>60</v>
      </c>
      <c r="H37" s="466" t="s">
        <v>408</v>
      </c>
      <c r="I37" s="2056"/>
    </row>
    <row r="38" spans="1:9" ht="24" customHeight="1" x14ac:dyDescent="0.2">
      <c r="A38" s="2050"/>
      <c r="B38" s="1030" t="s">
        <v>631</v>
      </c>
      <c r="C38" s="335">
        <v>23</v>
      </c>
      <c r="D38" s="335">
        <v>215</v>
      </c>
      <c r="E38" s="391">
        <v>42</v>
      </c>
      <c r="F38" s="335">
        <v>0</v>
      </c>
      <c r="G38" s="335">
        <f t="shared" si="0"/>
        <v>280</v>
      </c>
      <c r="H38" s="466" t="s">
        <v>409</v>
      </c>
      <c r="I38" s="2056"/>
    </row>
    <row r="39" spans="1:9" ht="24" customHeight="1" x14ac:dyDescent="0.2">
      <c r="A39" s="2050"/>
      <c r="B39" s="1030" t="s">
        <v>632</v>
      </c>
      <c r="C39" s="335">
        <v>32</v>
      </c>
      <c r="D39" s="335">
        <v>114</v>
      </c>
      <c r="E39" s="391">
        <v>0</v>
      </c>
      <c r="F39" s="335">
        <v>0</v>
      </c>
      <c r="G39" s="335">
        <f t="shared" si="0"/>
        <v>146</v>
      </c>
      <c r="H39" s="466" t="s">
        <v>391</v>
      </c>
      <c r="I39" s="2056"/>
    </row>
    <row r="40" spans="1:9" ht="24" customHeight="1" x14ac:dyDescent="0.2">
      <c r="A40" s="2051"/>
      <c r="B40" s="1031" t="s">
        <v>611</v>
      </c>
      <c r="C40" s="857">
        <v>228</v>
      </c>
      <c r="D40" s="857">
        <v>400</v>
      </c>
      <c r="E40" s="747">
        <v>49</v>
      </c>
      <c r="F40" s="857">
        <v>0</v>
      </c>
      <c r="G40" s="857">
        <f t="shared" si="0"/>
        <v>677</v>
      </c>
      <c r="H40" s="1040" t="s">
        <v>395</v>
      </c>
      <c r="I40" s="2057"/>
    </row>
    <row r="41" spans="1:9" ht="24" customHeight="1" x14ac:dyDescent="0.2">
      <c r="A41" s="2049" t="s">
        <v>137</v>
      </c>
      <c r="B41" s="442" t="s">
        <v>629</v>
      </c>
      <c r="C41" s="855">
        <v>182</v>
      </c>
      <c r="D41" s="855">
        <v>14</v>
      </c>
      <c r="E41" s="856">
        <v>2</v>
      </c>
      <c r="F41" s="855">
        <v>0</v>
      </c>
      <c r="G41" s="336">
        <f t="shared" si="0"/>
        <v>198</v>
      </c>
      <c r="H41" s="1027" t="s">
        <v>628</v>
      </c>
      <c r="I41" s="2055" t="s">
        <v>422</v>
      </c>
    </row>
    <row r="42" spans="1:9" ht="24" customHeight="1" x14ac:dyDescent="0.2">
      <c r="A42" s="2050"/>
      <c r="B42" s="1030" t="s">
        <v>630</v>
      </c>
      <c r="C42" s="335">
        <v>10</v>
      </c>
      <c r="D42" s="335">
        <v>61</v>
      </c>
      <c r="E42" s="391">
        <v>2</v>
      </c>
      <c r="F42" s="335">
        <v>0</v>
      </c>
      <c r="G42" s="335">
        <f t="shared" si="0"/>
        <v>73</v>
      </c>
      <c r="H42" s="466" t="s">
        <v>408</v>
      </c>
      <c r="I42" s="2056"/>
    </row>
    <row r="43" spans="1:9" ht="24" customHeight="1" x14ac:dyDescent="0.2">
      <c r="A43" s="2050"/>
      <c r="B43" s="1030" t="s">
        <v>631</v>
      </c>
      <c r="C43" s="335">
        <v>43</v>
      </c>
      <c r="D43" s="335">
        <v>70</v>
      </c>
      <c r="E43" s="391">
        <v>1</v>
      </c>
      <c r="F43" s="335">
        <v>0</v>
      </c>
      <c r="G43" s="335">
        <f t="shared" si="0"/>
        <v>114</v>
      </c>
      <c r="H43" s="466" t="s">
        <v>409</v>
      </c>
      <c r="I43" s="2056"/>
    </row>
    <row r="44" spans="1:9" ht="24" customHeight="1" x14ac:dyDescent="0.2">
      <c r="A44" s="2050"/>
      <c r="B44" s="1030" t="s">
        <v>632</v>
      </c>
      <c r="C44" s="335">
        <v>326</v>
      </c>
      <c r="D44" s="335">
        <v>128</v>
      </c>
      <c r="E44" s="391">
        <v>12</v>
      </c>
      <c r="F44" s="335">
        <v>1</v>
      </c>
      <c r="G44" s="335">
        <f t="shared" si="0"/>
        <v>467</v>
      </c>
      <c r="H44" s="466" t="s">
        <v>391</v>
      </c>
      <c r="I44" s="2056"/>
    </row>
    <row r="45" spans="1:9" ht="24" customHeight="1" x14ac:dyDescent="0.2">
      <c r="A45" s="2051"/>
      <c r="B45" s="1031" t="s">
        <v>611</v>
      </c>
      <c r="C45" s="857">
        <v>561</v>
      </c>
      <c r="D45" s="857">
        <v>273</v>
      </c>
      <c r="E45" s="747">
        <v>17</v>
      </c>
      <c r="F45" s="857">
        <v>1</v>
      </c>
      <c r="G45" s="857">
        <f t="shared" si="0"/>
        <v>852</v>
      </c>
      <c r="H45" s="1040" t="s">
        <v>395</v>
      </c>
      <c r="I45" s="2057"/>
    </row>
    <row r="46" spans="1:9" ht="24" customHeight="1" x14ac:dyDescent="0.2">
      <c r="A46" s="2049" t="s">
        <v>378</v>
      </c>
      <c r="B46" s="442" t="s">
        <v>629</v>
      </c>
      <c r="C46" s="855">
        <v>78</v>
      </c>
      <c r="D46" s="855">
        <v>4</v>
      </c>
      <c r="E46" s="856">
        <v>0</v>
      </c>
      <c r="F46" s="855">
        <v>0</v>
      </c>
      <c r="G46" s="855">
        <f t="shared" si="0"/>
        <v>82</v>
      </c>
      <c r="H46" s="1027" t="s">
        <v>628</v>
      </c>
      <c r="I46" s="2055" t="s">
        <v>485</v>
      </c>
    </row>
    <row r="47" spans="1:9" ht="24" customHeight="1" x14ac:dyDescent="0.2">
      <c r="A47" s="2050"/>
      <c r="B47" s="1030" t="s">
        <v>630</v>
      </c>
      <c r="C47" s="335">
        <v>7</v>
      </c>
      <c r="D47" s="335">
        <v>21</v>
      </c>
      <c r="E47" s="391">
        <v>17</v>
      </c>
      <c r="F47" s="335">
        <v>0</v>
      </c>
      <c r="G47" s="335">
        <f t="shared" si="0"/>
        <v>45</v>
      </c>
      <c r="H47" s="466" t="s">
        <v>408</v>
      </c>
      <c r="I47" s="2056"/>
    </row>
    <row r="48" spans="1:9" ht="24" customHeight="1" x14ac:dyDescent="0.2">
      <c r="A48" s="2050"/>
      <c r="B48" s="1030" t="s">
        <v>631</v>
      </c>
      <c r="C48" s="335">
        <v>0</v>
      </c>
      <c r="D48" s="335">
        <v>0</v>
      </c>
      <c r="E48" s="391">
        <v>3</v>
      </c>
      <c r="F48" s="335">
        <v>0</v>
      </c>
      <c r="G48" s="335">
        <f t="shared" si="0"/>
        <v>3</v>
      </c>
      <c r="H48" s="466" t="s">
        <v>409</v>
      </c>
      <c r="I48" s="2056"/>
    </row>
    <row r="49" spans="1:9" ht="24" customHeight="1" x14ac:dyDescent="0.2">
      <c r="A49" s="2050"/>
      <c r="B49" s="1030" t="s">
        <v>632</v>
      </c>
      <c r="C49" s="335">
        <v>115</v>
      </c>
      <c r="D49" s="335">
        <v>37</v>
      </c>
      <c r="E49" s="391">
        <v>1</v>
      </c>
      <c r="F49" s="335">
        <v>0</v>
      </c>
      <c r="G49" s="335">
        <f t="shared" si="0"/>
        <v>153</v>
      </c>
      <c r="H49" s="466" t="s">
        <v>391</v>
      </c>
      <c r="I49" s="2056"/>
    </row>
    <row r="50" spans="1:9" ht="24" customHeight="1" x14ac:dyDescent="0.2">
      <c r="A50" s="2051"/>
      <c r="B50" s="1031" t="s">
        <v>611</v>
      </c>
      <c r="C50" s="857">
        <v>200</v>
      </c>
      <c r="D50" s="857">
        <v>62</v>
      </c>
      <c r="E50" s="747">
        <v>21</v>
      </c>
      <c r="F50" s="857">
        <v>0</v>
      </c>
      <c r="G50" s="857">
        <f t="shared" si="0"/>
        <v>283</v>
      </c>
      <c r="H50" s="1040" t="s">
        <v>395</v>
      </c>
      <c r="I50" s="2057"/>
    </row>
    <row r="51" spans="1:9" ht="24" customHeight="1" x14ac:dyDescent="0.2">
      <c r="A51" s="2058" t="s">
        <v>72</v>
      </c>
      <c r="B51" s="636" t="s">
        <v>629</v>
      </c>
      <c r="C51" s="858">
        <v>320</v>
      </c>
      <c r="D51" s="858">
        <v>8</v>
      </c>
      <c r="E51" s="859">
        <v>0</v>
      </c>
      <c r="F51" s="858">
        <v>0</v>
      </c>
      <c r="G51" s="851">
        <f t="shared" si="0"/>
        <v>328</v>
      </c>
      <c r="H51" s="637" t="s">
        <v>628</v>
      </c>
      <c r="I51" s="2061" t="s">
        <v>424</v>
      </c>
    </row>
    <row r="52" spans="1:9" ht="24" customHeight="1" x14ac:dyDescent="0.2">
      <c r="A52" s="2059"/>
      <c r="B52" s="638" t="s">
        <v>630</v>
      </c>
      <c r="C52" s="852">
        <v>3</v>
      </c>
      <c r="D52" s="852">
        <v>54</v>
      </c>
      <c r="E52" s="853">
        <v>7</v>
      </c>
      <c r="F52" s="852">
        <v>0</v>
      </c>
      <c r="G52" s="852">
        <f t="shared" si="0"/>
        <v>64</v>
      </c>
      <c r="H52" s="640" t="s">
        <v>408</v>
      </c>
      <c r="I52" s="2062"/>
    </row>
    <row r="53" spans="1:9" ht="24" customHeight="1" x14ac:dyDescent="0.2">
      <c r="A53" s="2059"/>
      <c r="B53" s="638" t="s">
        <v>631</v>
      </c>
      <c r="C53" s="852">
        <v>6</v>
      </c>
      <c r="D53" s="852">
        <v>0</v>
      </c>
      <c r="E53" s="853">
        <v>0</v>
      </c>
      <c r="F53" s="852">
        <v>0</v>
      </c>
      <c r="G53" s="852">
        <f t="shared" si="0"/>
        <v>6</v>
      </c>
      <c r="H53" s="640" t="s">
        <v>409</v>
      </c>
      <c r="I53" s="2062"/>
    </row>
    <row r="54" spans="1:9" ht="24" customHeight="1" x14ac:dyDescent="0.2">
      <c r="A54" s="2059"/>
      <c r="B54" s="638" t="s">
        <v>632</v>
      </c>
      <c r="C54" s="852">
        <v>125</v>
      </c>
      <c r="D54" s="852">
        <v>12</v>
      </c>
      <c r="E54" s="853">
        <v>0</v>
      </c>
      <c r="F54" s="852">
        <v>0</v>
      </c>
      <c r="G54" s="852">
        <f t="shared" si="0"/>
        <v>137</v>
      </c>
      <c r="H54" s="640" t="s">
        <v>391</v>
      </c>
      <c r="I54" s="2062"/>
    </row>
    <row r="55" spans="1:9" ht="24" customHeight="1" x14ac:dyDescent="0.2">
      <c r="A55" s="2060"/>
      <c r="B55" s="641" t="s">
        <v>611</v>
      </c>
      <c r="C55" s="854">
        <v>454</v>
      </c>
      <c r="D55" s="854">
        <v>74</v>
      </c>
      <c r="E55" s="697">
        <v>7</v>
      </c>
      <c r="F55" s="854">
        <v>0</v>
      </c>
      <c r="G55" s="854">
        <f t="shared" si="0"/>
        <v>535</v>
      </c>
      <c r="H55" s="643" t="s">
        <v>395</v>
      </c>
      <c r="I55" s="2063"/>
    </row>
    <row r="56" spans="1:9" ht="32.1" customHeight="1" x14ac:dyDescent="0.2"/>
    <row r="58" spans="1:9" ht="14.25" customHeight="1" x14ac:dyDescent="0.2"/>
    <row r="60" spans="1:9" ht="14.25" customHeight="1" x14ac:dyDescent="0.2"/>
    <row r="61" spans="1:9" ht="14.25" customHeight="1" x14ac:dyDescent="0.2"/>
    <row r="63" spans="1:9" ht="14.25" customHeight="1" x14ac:dyDescent="0.2"/>
    <row r="65" ht="14.25" customHeight="1" x14ac:dyDescent="0.2"/>
    <row r="66" ht="14.25" customHeight="1" x14ac:dyDescent="0.2"/>
    <row r="68" ht="14.25" customHeight="1" x14ac:dyDescent="0.2"/>
    <row r="70" ht="14.25" customHeight="1" x14ac:dyDescent="0.2"/>
    <row r="71" ht="14.25" customHeight="1" x14ac:dyDescent="0.2"/>
    <row r="73" ht="14.25" customHeight="1" x14ac:dyDescent="0.2"/>
    <row r="75" ht="14.25" customHeight="1" x14ac:dyDescent="0.2"/>
    <row r="76" ht="14.25" customHeight="1" x14ac:dyDescent="0.2"/>
    <row r="78" ht="14.25" customHeight="1" x14ac:dyDescent="0.2"/>
    <row r="81" ht="14.25" customHeight="1" x14ac:dyDescent="0.2"/>
    <row r="83" ht="14.25" customHeight="1" x14ac:dyDescent="0.2"/>
    <row r="85" ht="14.25" customHeight="1" x14ac:dyDescent="0.2"/>
    <row r="86" ht="14.25" customHeight="1" x14ac:dyDescent="0.2"/>
    <row r="88" ht="14.25" customHeight="1" x14ac:dyDescent="0.2"/>
    <row r="90" ht="14.25" customHeight="1" x14ac:dyDescent="0.2"/>
    <row r="91" ht="14.25" customHeight="1" x14ac:dyDescent="0.2"/>
    <row r="93" ht="14.25" customHeight="1" x14ac:dyDescent="0.2"/>
    <row r="95" ht="14.25" customHeight="1" x14ac:dyDescent="0.2"/>
    <row r="96" ht="14.25" customHeight="1" x14ac:dyDescent="0.2"/>
    <row r="98" ht="14.25" customHeight="1" x14ac:dyDescent="0.2"/>
    <row r="100" ht="14.25" customHeight="1" x14ac:dyDescent="0.2"/>
    <row r="101" ht="14.25" customHeight="1" x14ac:dyDescent="0.2"/>
    <row r="103" ht="14.25" customHeight="1" x14ac:dyDescent="0.2"/>
    <row r="105" ht="14.25" customHeight="1" x14ac:dyDescent="0.2"/>
    <row r="106" ht="14.25" customHeight="1" x14ac:dyDescent="0.2"/>
    <row r="108" ht="14.25" customHeight="1" x14ac:dyDescent="0.2"/>
    <row r="110" ht="14.25" customHeight="1" x14ac:dyDescent="0.2"/>
    <row r="111" ht="14.25" customHeight="1" x14ac:dyDescent="0.2"/>
    <row r="113" ht="14.25" customHeight="1" x14ac:dyDescent="0.2"/>
    <row r="116" ht="14.25" customHeight="1" x14ac:dyDescent="0.2"/>
    <row r="118" ht="14.25" customHeight="1" x14ac:dyDescent="0.2"/>
    <row r="120" ht="14.25" customHeight="1" x14ac:dyDescent="0.2"/>
    <row r="121" ht="14.25" customHeight="1" x14ac:dyDescent="0.2"/>
    <row r="123" ht="14.25" customHeight="1" x14ac:dyDescent="0.2"/>
    <row r="125" ht="14.25" customHeight="1" x14ac:dyDescent="0.2"/>
    <row r="128" ht="14.25" customHeight="1" x14ac:dyDescent="0.2"/>
    <row r="129" ht="14.25" customHeight="1" x14ac:dyDescent="0.2"/>
    <row r="130" ht="14.25" customHeight="1" x14ac:dyDescent="0.2"/>
    <row r="133" ht="14.25" customHeight="1" x14ac:dyDescent="0.2"/>
    <row r="135" ht="14.25" customHeight="1" x14ac:dyDescent="0.2"/>
    <row r="137" ht="14.25" customHeight="1" x14ac:dyDescent="0.2"/>
    <row r="138" ht="14.25" customHeight="1" x14ac:dyDescent="0.2"/>
    <row r="141" ht="14.25" customHeight="1" x14ac:dyDescent="0.2"/>
    <row r="143" ht="14.25" customHeight="1" x14ac:dyDescent="0.2"/>
    <row r="145" ht="14.25" customHeight="1" x14ac:dyDescent="0.2"/>
    <row r="148" ht="14.25" customHeight="1" x14ac:dyDescent="0.2"/>
    <row r="150" ht="14.25" customHeight="1" x14ac:dyDescent="0.2"/>
    <row r="153" ht="14.25" customHeight="1" x14ac:dyDescent="0.2"/>
    <row r="155" ht="14.25" customHeight="1" x14ac:dyDescent="0.2"/>
    <row r="158" ht="14.25" customHeight="1" x14ac:dyDescent="0.2"/>
    <row r="160" ht="14.25" customHeight="1" x14ac:dyDescent="0.2"/>
    <row r="163" ht="14.25" customHeight="1" x14ac:dyDescent="0.2"/>
    <row r="164" ht="14.25" customHeight="1" x14ac:dyDescent="0.2"/>
    <row r="165" ht="14.25" customHeight="1" x14ac:dyDescent="0.2"/>
    <row r="168" ht="14.25" customHeight="1" x14ac:dyDescent="0.2"/>
    <row r="170" ht="14.25" customHeight="1" x14ac:dyDescent="0.2"/>
    <row r="173" ht="14.25" customHeight="1" x14ac:dyDescent="0.2"/>
    <row r="175" ht="14.25" customHeight="1" x14ac:dyDescent="0.2"/>
    <row r="178" ht="14.25" customHeight="1" x14ac:dyDescent="0.2"/>
    <row r="180" ht="14.25" customHeight="1" x14ac:dyDescent="0.2"/>
    <row r="182" ht="14.25" customHeight="1" x14ac:dyDescent="0.2"/>
    <row r="183" ht="14.25" customHeight="1" x14ac:dyDescent="0.2"/>
    <row r="185" ht="14.25" customHeight="1" x14ac:dyDescent="0.2"/>
    <row r="187" ht="14.25" customHeight="1" x14ac:dyDescent="0.2"/>
    <row r="188" ht="14.25" customHeight="1" x14ac:dyDescent="0.2"/>
    <row r="190" ht="14.25" customHeight="1" x14ac:dyDescent="0.2"/>
    <row r="191" ht="14.25" customHeight="1" x14ac:dyDescent="0.2"/>
    <row r="193" ht="14.25" customHeight="1" x14ac:dyDescent="0.2"/>
    <row r="196" ht="14.25" customHeight="1" x14ac:dyDescent="0.2"/>
    <row r="198" ht="14.25" customHeight="1" x14ac:dyDescent="0.2"/>
    <row r="201" ht="14.25" customHeight="1" x14ac:dyDescent="0.2"/>
    <row r="203" ht="14.25" customHeight="1" x14ac:dyDescent="0.2"/>
    <row r="205" ht="14.25" customHeight="1" x14ac:dyDescent="0.2"/>
    <row r="208" ht="14.25" customHeight="1" x14ac:dyDescent="0.2"/>
    <row r="209" ht="14.25" customHeight="1" x14ac:dyDescent="0.2"/>
    <row r="210" ht="14.25" customHeight="1" x14ac:dyDescent="0.2"/>
    <row r="213" ht="14.25" customHeight="1" x14ac:dyDescent="0.2"/>
    <row r="215" ht="14.25" customHeight="1" x14ac:dyDescent="0.2"/>
    <row r="218" ht="14.25" customHeight="1" x14ac:dyDescent="0.2"/>
    <row r="220" ht="14.25" customHeight="1" x14ac:dyDescent="0.2"/>
    <row r="223" ht="14.25" customHeight="1" x14ac:dyDescent="0.2"/>
    <row r="225" ht="14.25" customHeight="1" x14ac:dyDescent="0.2"/>
    <row r="235" ht="15" customHeight="1" x14ac:dyDescent="0.2"/>
  </sheetData>
  <mergeCells count="26">
    <mergeCell ref="I26:I30"/>
    <mergeCell ref="I21:I25"/>
    <mergeCell ref="I16:I20"/>
    <mergeCell ref="A46:A50"/>
    <mergeCell ref="A51:A55"/>
    <mergeCell ref="A41:A45"/>
    <mergeCell ref="A36:A40"/>
    <mergeCell ref="I51:I55"/>
    <mergeCell ref="I46:I50"/>
    <mergeCell ref="I41:I45"/>
    <mergeCell ref="I36:I40"/>
    <mergeCell ref="I31:I35"/>
    <mergeCell ref="A16:A20"/>
    <mergeCell ref="A21:A25"/>
    <mergeCell ref="A26:A30"/>
    <mergeCell ref="A31:A35"/>
    <mergeCell ref="A2:I2"/>
    <mergeCell ref="I11:I15"/>
    <mergeCell ref="A4:A5"/>
    <mergeCell ref="I4:I5"/>
    <mergeCell ref="G4:G5"/>
    <mergeCell ref="C4:F4"/>
    <mergeCell ref="A3:I3"/>
    <mergeCell ref="A11:A15"/>
    <mergeCell ref="H4:H5"/>
    <mergeCell ref="B4:B5"/>
  </mergeCells>
  <printOptions horizontalCentered="1" verticalCentered="1"/>
  <pageMargins left="0.22" right="0.44" top="0.76" bottom="0.43" header="0.59" footer="0.24"/>
  <pageSetup paperSize="9" scale="60" orientation="portrait" r:id="rId1"/>
  <headerFooter>
    <oddFooter>&amp;C29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03"/>
  <sheetViews>
    <sheetView rightToLeft="1" view="pageBreakPreview" topLeftCell="A29" zoomScale="60" zoomScaleNormal="80" workbookViewId="0">
      <selection activeCell="L47" sqref="L47:L51"/>
    </sheetView>
  </sheetViews>
  <sheetFormatPr defaultColWidth="9.125" defaultRowHeight="30" x14ac:dyDescent="0.4"/>
  <cols>
    <col min="1" max="1" width="23.625" style="328" customWidth="1"/>
    <col min="2" max="2" width="11.75" style="328" customWidth="1"/>
    <col min="3" max="3" width="12.625" style="328" customWidth="1"/>
    <col min="4" max="5" width="15.375" style="328" customWidth="1"/>
    <col min="6" max="6" width="17.125" style="328" customWidth="1"/>
    <col min="7" max="7" width="14.75" style="328" customWidth="1"/>
    <col min="8" max="8" width="8.875" style="328" hidden="1" customWidth="1"/>
    <col min="9" max="9" width="9.125" style="328" hidden="1" customWidth="1"/>
    <col min="10" max="10" width="0.125" style="328" hidden="1" customWidth="1"/>
    <col min="11" max="11" width="8.625" style="328" customWidth="1"/>
    <col min="12" max="12" width="31" style="368" customWidth="1"/>
    <col min="13" max="13" width="40.25" style="328" hidden="1" customWidth="1"/>
    <col min="14" max="16384" width="9.125" style="328"/>
  </cols>
  <sheetData>
    <row r="1" spans="1:12" ht="25.5" customHeight="1" x14ac:dyDescent="0.4">
      <c r="A1" s="381" t="s">
        <v>880</v>
      </c>
      <c r="B1" s="381"/>
      <c r="C1" s="381"/>
      <c r="D1" s="381"/>
      <c r="E1" s="381"/>
      <c r="F1" s="381"/>
      <c r="G1" s="381"/>
      <c r="L1" s="758" t="s">
        <v>881</v>
      </c>
    </row>
    <row r="2" spans="1:12" ht="24" customHeight="1" x14ac:dyDescent="0.4">
      <c r="A2" s="1754" t="s">
        <v>826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</row>
    <row r="3" spans="1:12" ht="47.25" customHeight="1" thickBot="1" x14ac:dyDescent="0.45">
      <c r="A3" s="1747" t="s">
        <v>827</v>
      </c>
      <c r="B3" s="1747"/>
      <c r="C3" s="1747"/>
      <c r="D3" s="1747"/>
      <c r="E3" s="1747"/>
      <c r="F3" s="1747"/>
      <c r="G3" s="1747"/>
      <c r="H3" s="1747"/>
      <c r="I3" s="1747"/>
      <c r="J3" s="1747"/>
      <c r="K3" s="1747"/>
      <c r="L3" s="1747"/>
    </row>
    <row r="4" spans="1:12" ht="28.5" customHeight="1" thickBot="1" x14ac:dyDescent="0.45">
      <c r="A4" s="2043" t="s">
        <v>302</v>
      </c>
      <c r="B4" s="2047" t="s">
        <v>633</v>
      </c>
      <c r="C4" s="2047" t="s">
        <v>557</v>
      </c>
      <c r="D4" s="2047"/>
      <c r="E4" s="1985"/>
      <c r="F4" s="2047"/>
      <c r="G4" s="2047" t="s">
        <v>554</v>
      </c>
      <c r="H4" s="644"/>
      <c r="I4" s="644"/>
      <c r="J4" s="644"/>
      <c r="K4" s="1787" t="s">
        <v>390</v>
      </c>
      <c r="L4" s="2045" t="s">
        <v>405</v>
      </c>
    </row>
    <row r="5" spans="1:12" ht="22.5" customHeight="1" thickBot="1" x14ac:dyDescent="0.45">
      <c r="A5" s="2065"/>
      <c r="B5" s="2066"/>
      <c r="C5" s="1378">
        <v>4</v>
      </c>
      <c r="D5" s="1378">
        <v>6</v>
      </c>
      <c r="E5" s="1378">
        <v>8</v>
      </c>
      <c r="F5" s="1378" t="s">
        <v>782</v>
      </c>
      <c r="G5" s="2066"/>
      <c r="H5" s="644"/>
      <c r="I5" s="644"/>
      <c r="J5" s="644"/>
      <c r="K5" s="2098"/>
      <c r="L5" s="2064"/>
    </row>
    <row r="6" spans="1:12" ht="21.75" customHeight="1" thickBot="1" x14ac:dyDescent="0.5">
      <c r="A6" s="519" t="s">
        <v>753</v>
      </c>
      <c r="B6" s="497"/>
      <c r="C6" s="497"/>
      <c r="D6" s="497"/>
      <c r="E6" s="497"/>
      <c r="F6" s="497"/>
      <c r="G6" s="497"/>
      <c r="H6" s="403"/>
      <c r="I6" s="403"/>
      <c r="J6" s="403"/>
      <c r="K6" s="530"/>
      <c r="L6" s="531" t="s">
        <v>776</v>
      </c>
    </row>
    <row r="7" spans="1:12" ht="24" customHeight="1" x14ac:dyDescent="0.4">
      <c r="A7" s="2099" t="s">
        <v>81</v>
      </c>
      <c r="B7" s="442" t="s">
        <v>629</v>
      </c>
      <c r="C7" s="336">
        <v>193</v>
      </c>
      <c r="D7" s="336">
        <v>29</v>
      </c>
      <c r="E7" s="336">
        <v>1</v>
      </c>
      <c r="F7" s="336">
        <v>0</v>
      </c>
      <c r="G7" s="336">
        <f>SUM(C7:F7)</f>
        <v>223</v>
      </c>
      <c r="K7" s="470" t="s">
        <v>628</v>
      </c>
      <c r="L7" s="2078" t="s">
        <v>425</v>
      </c>
    </row>
    <row r="8" spans="1:12" ht="24" customHeight="1" x14ac:dyDescent="0.4">
      <c r="A8" s="2100"/>
      <c r="B8" s="1030" t="s">
        <v>630</v>
      </c>
      <c r="C8" s="863">
        <v>26</v>
      </c>
      <c r="D8" s="863">
        <v>60</v>
      </c>
      <c r="E8" s="391">
        <v>75</v>
      </c>
      <c r="F8" s="863">
        <v>0</v>
      </c>
      <c r="G8" s="863">
        <f t="shared" ref="G8:G51" si="0">SUM(C8:F8)</f>
        <v>161</v>
      </c>
      <c r="K8" s="471" t="s">
        <v>408</v>
      </c>
      <c r="L8" s="2079"/>
    </row>
    <row r="9" spans="1:12" ht="24" customHeight="1" x14ac:dyDescent="0.4">
      <c r="A9" s="2100"/>
      <c r="B9" s="1030" t="s">
        <v>631</v>
      </c>
      <c r="C9" s="863">
        <v>94</v>
      </c>
      <c r="D9" s="863">
        <v>0</v>
      </c>
      <c r="E9" s="391">
        <v>0</v>
      </c>
      <c r="F9" s="863">
        <v>0</v>
      </c>
      <c r="G9" s="863">
        <f t="shared" si="0"/>
        <v>94</v>
      </c>
      <c r="K9" s="471" t="s">
        <v>409</v>
      </c>
      <c r="L9" s="2079"/>
    </row>
    <row r="10" spans="1:12" ht="24" customHeight="1" x14ac:dyDescent="0.4">
      <c r="A10" s="2100"/>
      <c r="B10" s="1030" t="s">
        <v>635</v>
      </c>
      <c r="C10" s="863">
        <v>121</v>
      </c>
      <c r="D10" s="863">
        <v>50</v>
      </c>
      <c r="E10" s="391">
        <v>0</v>
      </c>
      <c r="F10" s="863">
        <v>0</v>
      </c>
      <c r="G10" s="863">
        <f t="shared" si="0"/>
        <v>171</v>
      </c>
      <c r="K10" s="471" t="s">
        <v>634</v>
      </c>
      <c r="L10" s="2079"/>
    </row>
    <row r="11" spans="1:12" ht="20.25" customHeight="1" x14ac:dyDescent="0.4">
      <c r="A11" s="2101"/>
      <c r="B11" s="1031" t="s">
        <v>636</v>
      </c>
      <c r="C11" s="857">
        <v>434</v>
      </c>
      <c r="D11" s="857">
        <v>139</v>
      </c>
      <c r="E11" s="747">
        <v>76</v>
      </c>
      <c r="F11" s="857">
        <v>0</v>
      </c>
      <c r="G11" s="857">
        <f t="shared" si="0"/>
        <v>649</v>
      </c>
      <c r="K11" s="472" t="s">
        <v>395</v>
      </c>
      <c r="L11" s="2080"/>
    </row>
    <row r="12" spans="1:12" ht="24" customHeight="1" x14ac:dyDescent="0.4">
      <c r="A12" s="2102" t="s">
        <v>141</v>
      </c>
      <c r="B12" s="442" t="s">
        <v>629</v>
      </c>
      <c r="C12" s="855">
        <v>202</v>
      </c>
      <c r="D12" s="855">
        <v>39</v>
      </c>
      <c r="E12" s="856">
        <v>0</v>
      </c>
      <c r="F12" s="855">
        <v>0</v>
      </c>
      <c r="G12" s="855">
        <f t="shared" si="0"/>
        <v>241</v>
      </c>
      <c r="K12" s="470" t="s">
        <v>628</v>
      </c>
      <c r="L12" s="2081" t="s">
        <v>426</v>
      </c>
    </row>
    <row r="13" spans="1:12" ht="24" customHeight="1" x14ac:dyDescent="0.4">
      <c r="A13" s="2100"/>
      <c r="B13" s="1030" t="s">
        <v>630</v>
      </c>
      <c r="C13" s="335">
        <v>35</v>
      </c>
      <c r="D13" s="335">
        <v>107</v>
      </c>
      <c r="E13" s="391">
        <v>20</v>
      </c>
      <c r="F13" s="335">
        <v>0</v>
      </c>
      <c r="G13" s="335">
        <f t="shared" si="0"/>
        <v>162</v>
      </c>
      <c r="K13" s="471" t="s">
        <v>408</v>
      </c>
      <c r="L13" s="2079"/>
    </row>
    <row r="14" spans="1:12" ht="24" customHeight="1" x14ac:dyDescent="0.4">
      <c r="A14" s="2100"/>
      <c r="B14" s="1030" t="s">
        <v>631</v>
      </c>
      <c r="C14" s="335">
        <v>9</v>
      </c>
      <c r="D14" s="335">
        <v>36</v>
      </c>
      <c r="E14" s="391">
        <v>1</v>
      </c>
      <c r="F14" s="335">
        <v>0</v>
      </c>
      <c r="G14" s="335">
        <f t="shared" si="0"/>
        <v>46</v>
      </c>
      <c r="K14" s="471" t="s">
        <v>409</v>
      </c>
      <c r="L14" s="2079"/>
    </row>
    <row r="15" spans="1:12" ht="24" customHeight="1" x14ac:dyDescent="0.4">
      <c r="A15" s="2100"/>
      <c r="B15" s="1030" t="s">
        <v>635</v>
      </c>
      <c r="C15" s="335">
        <v>177</v>
      </c>
      <c r="D15" s="335">
        <v>98</v>
      </c>
      <c r="E15" s="391">
        <v>7</v>
      </c>
      <c r="F15" s="335">
        <v>0</v>
      </c>
      <c r="G15" s="335">
        <f t="shared" si="0"/>
        <v>282</v>
      </c>
      <c r="K15" s="471" t="s">
        <v>634</v>
      </c>
      <c r="L15" s="2079"/>
    </row>
    <row r="16" spans="1:12" ht="24" customHeight="1" x14ac:dyDescent="0.4">
      <c r="A16" s="2101"/>
      <c r="B16" s="1031" t="s">
        <v>636</v>
      </c>
      <c r="C16" s="857">
        <v>423</v>
      </c>
      <c r="D16" s="857">
        <v>280</v>
      </c>
      <c r="E16" s="747">
        <v>28</v>
      </c>
      <c r="F16" s="857">
        <v>0</v>
      </c>
      <c r="G16" s="857">
        <f t="shared" si="0"/>
        <v>731</v>
      </c>
      <c r="K16" s="472" t="s">
        <v>395</v>
      </c>
      <c r="L16" s="2080"/>
    </row>
    <row r="17" spans="1:12" ht="24" customHeight="1" x14ac:dyDescent="0.4">
      <c r="A17" s="2102" t="s">
        <v>369</v>
      </c>
      <c r="B17" s="442" t="s">
        <v>629</v>
      </c>
      <c r="C17" s="855">
        <v>102</v>
      </c>
      <c r="D17" s="855">
        <v>42</v>
      </c>
      <c r="E17" s="856">
        <v>2</v>
      </c>
      <c r="F17" s="855">
        <v>0</v>
      </c>
      <c r="G17" s="336">
        <f t="shared" si="0"/>
        <v>146</v>
      </c>
      <c r="K17" s="470" t="s">
        <v>628</v>
      </c>
      <c r="L17" s="2073" t="s">
        <v>427</v>
      </c>
    </row>
    <row r="18" spans="1:12" ht="24" customHeight="1" x14ac:dyDescent="0.4">
      <c r="A18" s="2100"/>
      <c r="B18" s="1030" t="s">
        <v>630</v>
      </c>
      <c r="C18" s="335">
        <v>6</v>
      </c>
      <c r="D18" s="335">
        <v>73</v>
      </c>
      <c r="E18" s="391">
        <v>9</v>
      </c>
      <c r="F18" s="335">
        <v>0</v>
      </c>
      <c r="G18" s="863">
        <f t="shared" si="0"/>
        <v>88</v>
      </c>
      <c r="K18" s="471" t="s">
        <v>408</v>
      </c>
      <c r="L18" s="2074"/>
    </row>
    <row r="19" spans="1:12" ht="24" customHeight="1" x14ac:dyDescent="0.4">
      <c r="A19" s="2100"/>
      <c r="B19" s="1030" t="s">
        <v>631</v>
      </c>
      <c r="C19" s="335">
        <v>89</v>
      </c>
      <c r="D19" s="335">
        <v>2</v>
      </c>
      <c r="E19" s="391">
        <v>1</v>
      </c>
      <c r="F19" s="335">
        <v>0</v>
      </c>
      <c r="G19" s="863">
        <f t="shared" si="0"/>
        <v>92</v>
      </c>
      <c r="K19" s="471" t="s">
        <v>409</v>
      </c>
      <c r="L19" s="2074"/>
    </row>
    <row r="20" spans="1:12" ht="24" customHeight="1" x14ac:dyDescent="0.4">
      <c r="A20" s="2100"/>
      <c r="B20" s="1030" t="s">
        <v>635</v>
      </c>
      <c r="C20" s="335">
        <v>37</v>
      </c>
      <c r="D20" s="335">
        <v>3</v>
      </c>
      <c r="E20" s="391">
        <v>0</v>
      </c>
      <c r="F20" s="335">
        <v>0</v>
      </c>
      <c r="G20" s="863">
        <f t="shared" si="0"/>
        <v>40</v>
      </c>
      <c r="K20" s="471" t="s">
        <v>634</v>
      </c>
      <c r="L20" s="2074"/>
    </row>
    <row r="21" spans="1:12" ht="24" customHeight="1" x14ac:dyDescent="0.4">
      <c r="A21" s="2101"/>
      <c r="B21" s="1031" t="s">
        <v>636</v>
      </c>
      <c r="C21" s="857">
        <v>234</v>
      </c>
      <c r="D21" s="857">
        <v>120</v>
      </c>
      <c r="E21" s="747">
        <v>12</v>
      </c>
      <c r="F21" s="857">
        <v>0</v>
      </c>
      <c r="G21" s="857">
        <f t="shared" si="0"/>
        <v>366</v>
      </c>
      <c r="K21" s="472" t="s">
        <v>395</v>
      </c>
      <c r="L21" s="2075"/>
    </row>
    <row r="22" spans="1:12" ht="24" customHeight="1" x14ac:dyDescent="0.4">
      <c r="A22" s="2102" t="s">
        <v>331</v>
      </c>
      <c r="B22" s="442" t="s">
        <v>629</v>
      </c>
      <c r="C22" s="855">
        <v>309</v>
      </c>
      <c r="D22" s="855">
        <v>15</v>
      </c>
      <c r="E22" s="856">
        <v>0</v>
      </c>
      <c r="F22" s="855">
        <v>0</v>
      </c>
      <c r="G22" s="855">
        <f t="shared" si="0"/>
        <v>324</v>
      </c>
      <c r="K22" s="470" t="s">
        <v>628</v>
      </c>
      <c r="L22" s="2073" t="s">
        <v>460</v>
      </c>
    </row>
    <row r="23" spans="1:12" ht="24" customHeight="1" x14ac:dyDescent="0.4">
      <c r="A23" s="2100"/>
      <c r="B23" s="1030" t="s">
        <v>630</v>
      </c>
      <c r="C23" s="335">
        <v>27</v>
      </c>
      <c r="D23" s="335">
        <v>43</v>
      </c>
      <c r="E23" s="391">
        <v>3</v>
      </c>
      <c r="F23" s="335">
        <v>0</v>
      </c>
      <c r="G23" s="335">
        <f t="shared" si="0"/>
        <v>73</v>
      </c>
      <c r="K23" s="471" t="s">
        <v>408</v>
      </c>
      <c r="L23" s="2074"/>
    </row>
    <row r="24" spans="1:12" ht="24" customHeight="1" x14ac:dyDescent="0.4">
      <c r="A24" s="2100"/>
      <c r="B24" s="1030" t="s">
        <v>631</v>
      </c>
      <c r="C24" s="335">
        <v>178</v>
      </c>
      <c r="D24" s="335">
        <v>244</v>
      </c>
      <c r="E24" s="391">
        <v>18</v>
      </c>
      <c r="F24" s="335">
        <v>0</v>
      </c>
      <c r="G24" s="335">
        <f t="shared" si="0"/>
        <v>440</v>
      </c>
      <c r="K24" s="471" t="s">
        <v>409</v>
      </c>
      <c r="L24" s="2074"/>
    </row>
    <row r="25" spans="1:12" ht="24" customHeight="1" x14ac:dyDescent="0.4">
      <c r="A25" s="2100"/>
      <c r="B25" s="1030" t="s">
        <v>635</v>
      </c>
      <c r="C25" s="335">
        <v>295</v>
      </c>
      <c r="D25" s="335">
        <v>13</v>
      </c>
      <c r="E25" s="391">
        <v>0</v>
      </c>
      <c r="F25" s="335">
        <v>0</v>
      </c>
      <c r="G25" s="335">
        <f t="shared" si="0"/>
        <v>308</v>
      </c>
      <c r="K25" s="471" t="s">
        <v>634</v>
      </c>
      <c r="L25" s="2074"/>
    </row>
    <row r="26" spans="1:12" ht="24" customHeight="1" x14ac:dyDescent="0.4">
      <c r="A26" s="1712"/>
      <c r="B26" s="1031" t="s">
        <v>636</v>
      </c>
      <c r="C26" s="861">
        <v>809</v>
      </c>
      <c r="D26" s="861">
        <v>315</v>
      </c>
      <c r="E26" s="603">
        <v>21</v>
      </c>
      <c r="F26" s="861">
        <v>0</v>
      </c>
      <c r="G26" s="857">
        <f t="shared" si="0"/>
        <v>1145</v>
      </c>
      <c r="K26" s="472" t="s">
        <v>395</v>
      </c>
      <c r="L26" s="2075"/>
    </row>
    <row r="27" spans="1:12" ht="24" customHeight="1" thickBot="1" x14ac:dyDescent="0.45">
      <c r="A27" s="2103" t="s">
        <v>136</v>
      </c>
      <c r="B27" s="442" t="s">
        <v>629</v>
      </c>
      <c r="C27" s="862">
        <v>89</v>
      </c>
      <c r="D27" s="862">
        <v>18</v>
      </c>
      <c r="E27" s="856">
        <v>6</v>
      </c>
      <c r="F27" s="862">
        <v>0</v>
      </c>
      <c r="G27" s="336">
        <f t="shared" si="0"/>
        <v>113</v>
      </c>
      <c r="K27" s="470" t="s">
        <v>628</v>
      </c>
      <c r="L27" s="2076" t="s">
        <v>429</v>
      </c>
    </row>
    <row r="28" spans="1:12" ht="24" customHeight="1" thickTop="1" thickBot="1" x14ac:dyDescent="0.45">
      <c r="A28" s="2086"/>
      <c r="B28" s="1030" t="s">
        <v>630</v>
      </c>
      <c r="C28" s="863">
        <v>28</v>
      </c>
      <c r="D28" s="863">
        <v>70</v>
      </c>
      <c r="E28" s="391">
        <v>10</v>
      </c>
      <c r="F28" s="863">
        <v>0</v>
      </c>
      <c r="G28" s="863">
        <f t="shared" si="0"/>
        <v>108</v>
      </c>
      <c r="K28" s="471" t="s">
        <v>408</v>
      </c>
      <c r="L28" s="2068"/>
    </row>
    <row r="29" spans="1:12" ht="24" customHeight="1" thickTop="1" thickBot="1" x14ac:dyDescent="0.45">
      <c r="A29" s="2086"/>
      <c r="B29" s="1030" t="s">
        <v>631</v>
      </c>
      <c r="C29" s="863">
        <v>249</v>
      </c>
      <c r="D29" s="863">
        <v>9</v>
      </c>
      <c r="E29" s="391">
        <v>2</v>
      </c>
      <c r="F29" s="863">
        <v>0</v>
      </c>
      <c r="G29" s="863">
        <f t="shared" si="0"/>
        <v>260</v>
      </c>
      <c r="K29" s="471" t="s">
        <v>409</v>
      </c>
      <c r="L29" s="2068"/>
    </row>
    <row r="30" spans="1:12" ht="24" customHeight="1" thickTop="1" thickBot="1" x14ac:dyDescent="0.45">
      <c r="A30" s="2086"/>
      <c r="B30" s="1030" t="s">
        <v>635</v>
      </c>
      <c r="C30" s="863">
        <v>222</v>
      </c>
      <c r="D30" s="863">
        <v>20</v>
      </c>
      <c r="E30" s="391">
        <v>0</v>
      </c>
      <c r="F30" s="863">
        <v>0</v>
      </c>
      <c r="G30" s="863">
        <f t="shared" si="0"/>
        <v>242</v>
      </c>
      <c r="K30" s="471" t="s">
        <v>634</v>
      </c>
      <c r="L30" s="2068"/>
    </row>
    <row r="31" spans="1:12" ht="24" customHeight="1" thickTop="1" x14ac:dyDescent="0.4">
      <c r="A31" s="2104"/>
      <c r="B31" s="1031" t="s">
        <v>636</v>
      </c>
      <c r="C31" s="857">
        <v>588</v>
      </c>
      <c r="D31" s="857">
        <v>117</v>
      </c>
      <c r="E31" s="747">
        <v>18</v>
      </c>
      <c r="F31" s="857">
        <v>0</v>
      </c>
      <c r="G31" s="857">
        <f t="shared" si="0"/>
        <v>723</v>
      </c>
      <c r="K31" s="472" t="s">
        <v>395</v>
      </c>
      <c r="L31" s="2077"/>
    </row>
    <row r="32" spans="1:12" ht="24" customHeight="1" thickBot="1" x14ac:dyDescent="0.45">
      <c r="A32" s="2085" t="s">
        <v>321</v>
      </c>
      <c r="B32" s="442" t="s">
        <v>629</v>
      </c>
      <c r="C32" s="862">
        <v>149</v>
      </c>
      <c r="D32" s="862">
        <v>27</v>
      </c>
      <c r="E32" s="856">
        <v>9</v>
      </c>
      <c r="F32" s="862">
        <v>2</v>
      </c>
      <c r="G32" s="855">
        <f t="shared" si="0"/>
        <v>187</v>
      </c>
      <c r="K32" s="470" t="s">
        <v>628</v>
      </c>
      <c r="L32" s="2067" t="s">
        <v>430</v>
      </c>
    </row>
    <row r="33" spans="1:12" ht="24" customHeight="1" thickTop="1" thickBot="1" x14ac:dyDescent="0.45">
      <c r="A33" s="2086"/>
      <c r="B33" s="1030" t="s">
        <v>630</v>
      </c>
      <c r="C33" s="863">
        <v>85</v>
      </c>
      <c r="D33" s="863">
        <v>208</v>
      </c>
      <c r="E33" s="391">
        <v>6</v>
      </c>
      <c r="F33" s="863">
        <v>0</v>
      </c>
      <c r="G33" s="335">
        <f t="shared" si="0"/>
        <v>299</v>
      </c>
      <c r="K33" s="471" t="s">
        <v>408</v>
      </c>
      <c r="L33" s="2068"/>
    </row>
    <row r="34" spans="1:12" ht="24" customHeight="1" thickTop="1" thickBot="1" x14ac:dyDescent="0.45">
      <c r="A34" s="2086"/>
      <c r="B34" s="1030" t="s">
        <v>631</v>
      </c>
      <c r="C34" s="863">
        <v>146</v>
      </c>
      <c r="D34" s="863">
        <v>46</v>
      </c>
      <c r="E34" s="391">
        <v>1</v>
      </c>
      <c r="F34" s="863">
        <v>0</v>
      </c>
      <c r="G34" s="335">
        <f t="shared" si="0"/>
        <v>193</v>
      </c>
      <c r="K34" s="471" t="s">
        <v>409</v>
      </c>
      <c r="L34" s="2068"/>
    </row>
    <row r="35" spans="1:12" ht="24" customHeight="1" thickTop="1" thickBot="1" x14ac:dyDescent="0.45">
      <c r="A35" s="2086"/>
      <c r="B35" s="1030" t="s">
        <v>635</v>
      </c>
      <c r="C35" s="863">
        <v>200</v>
      </c>
      <c r="D35" s="863">
        <v>47</v>
      </c>
      <c r="E35" s="391">
        <v>0</v>
      </c>
      <c r="F35" s="863">
        <v>9</v>
      </c>
      <c r="G35" s="335">
        <f t="shared" si="0"/>
        <v>256</v>
      </c>
      <c r="K35" s="471" t="s">
        <v>634</v>
      </c>
      <c r="L35" s="2068"/>
    </row>
    <row r="36" spans="1:12" ht="24" customHeight="1" thickTop="1" x14ac:dyDescent="0.4">
      <c r="A36" s="2087"/>
      <c r="B36" s="1031" t="s">
        <v>636</v>
      </c>
      <c r="C36" s="857">
        <v>580</v>
      </c>
      <c r="D36" s="857">
        <v>328</v>
      </c>
      <c r="E36" s="747">
        <v>16</v>
      </c>
      <c r="F36" s="857">
        <v>11</v>
      </c>
      <c r="G36" s="857">
        <f t="shared" si="0"/>
        <v>935</v>
      </c>
      <c r="K36" s="472" t="s">
        <v>395</v>
      </c>
      <c r="L36" s="2069"/>
    </row>
    <row r="37" spans="1:12" ht="24" customHeight="1" thickBot="1" x14ac:dyDescent="0.45">
      <c r="A37" s="2082" t="s">
        <v>304</v>
      </c>
      <c r="B37" s="442" t="s">
        <v>629</v>
      </c>
      <c r="C37" s="862">
        <v>154</v>
      </c>
      <c r="D37" s="862">
        <v>52</v>
      </c>
      <c r="E37" s="856">
        <v>2</v>
      </c>
      <c r="F37" s="862">
        <v>0</v>
      </c>
      <c r="G37" s="336">
        <f t="shared" si="0"/>
        <v>208</v>
      </c>
      <c r="K37" s="470" t="s">
        <v>628</v>
      </c>
      <c r="L37" s="2091" t="s">
        <v>431</v>
      </c>
    </row>
    <row r="38" spans="1:12" ht="24" customHeight="1" thickTop="1" thickBot="1" x14ac:dyDescent="0.45">
      <c r="A38" s="2083"/>
      <c r="B38" s="1030" t="s">
        <v>630</v>
      </c>
      <c r="C38" s="863">
        <v>17</v>
      </c>
      <c r="D38" s="863">
        <v>103</v>
      </c>
      <c r="E38" s="391">
        <v>36</v>
      </c>
      <c r="F38" s="863">
        <v>0</v>
      </c>
      <c r="G38" s="863">
        <f t="shared" si="0"/>
        <v>156</v>
      </c>
      <c r="K38" s="471" t="s">
        <v>408</v>
      </c>
      <c r="L38" s="2092"/>
    </row>
    <row r="39" spans="1:12" ht="24" customHeight="1" thickTop="1" thickBot="1" x14ac:dyDescent="0.45">
      <c r="A39" s="2083"/>
      <c r="B39" s="1030" t="s">
        <v>631</v>
      </c>
      <c r="C39" s="863">
        <v>57</v>
      </c>
      <c r="D39" s="863">
        <v>270</v>
      </c>
      <c r="E39" s="391">
        <v>12</v>
      </c>
      <c r="F39" s="863">
        <v>0</v>
      </c>
      <c r="G39" s="863">
        <f t="shared" si="0"/>
        <v>339</v>
      </c>
      <c r="K39" s="471" t="s">
        <v>409</v>
      </c>
      <c r="L39" s="2092"/>
    </row>
    <row r="40" spans="1:12" ht="24" customHeight="1" thickTop="1" thickBot="1" x14ac:dyDescent="0.45">
      <c r="A40" s="2083"/>
      <c r="B40" s="1030" t="s">
        <v>635</v>
      </c>
      <c r="C40" s="863">
        <v>317</v>
      </c>
      <c r="D40" s="863">
        <v>255</v>
      </c>
      <c r="E40" s="391">
        <v>27</v>
      </c>
      <c r="F40" s="863">
        <v>0</v>
      </c>
      <c r="G40" s="863">
        <f t="shared" si="0"/>
        <v>599</v>
      </c>
      <c r="K40" s="471" t="s">
        <v>634</v>
      </c>
      <c r="L40" s="2092"/>
    </row>
    <row r="41" spans="1:12" ht="24" customHeight="1" thickTop="1" x14ac:dyDescent="0.4">
      <c r="A41" s="2084"/>
      <c r="B41" s="1031" t="s">
        <v>636</v>
      </c>
      <c r="C41" s="857">
        <v>545</v>
      </c>
      <c r="D41" s="857">
        <v>680</v>
      </c>
      <c r="E41" s="747">
        <v>77</v>
      </c>
      <c r="F41" s="857">
        <v>0</v>
      </c>
      <c r="G41" s="857">
        <f t="shared" si="0"/>
        <v>1302</v>
      </c>
      <c r="K41" s="472" t="s">
        <v>395</v>
      </c>
      <c r="L41" s="2093"/>
    </row>
    <row r="42" spans="1:12" ht="24" customHeight="1" thickBot="1" x14ac:dyDescent="0.45">
      <c r="A42" s="2085" t="s">
        <v>311</v>
      </c>
      <c r="B42" s="442" t="s">
        <v>629</v>
      </c>
      <c r="C42" s="862">
        <v>156</v>
      </c>
      <c r="D42" s="862">
        <v>45</v>
      </c>
      <c r="E42" s="856">
        <v>0</v>
      </c>
      <c r="F42" s="862">
        <v>0</v>
      </c>
      <c r="G42" s="855">
        <f t="shared" si="0"/>
        <v>201</v>
      </c>
      <c r="K42" s="470" t="s">
        <v>628</v>
      </c>
      <c r="L42" s="2067" t="s">
        <v>432</v>
      </c>
    </row>
    <row r="43" spans="1:12" ht="24" customHeight="1" thickTop="1" thickBot="1" x14ac:dyDescent="0.45">
      <c r="A43" s="2086"/>
      <c r="B43" s="1030" t="s">
        <v>630</v>
      </c>
      <c r="C43" s="863">
        <v>37</v>
      </c>
      <c r="D43" s="863">
        <v>48</v>
      </c>
      <c r="E43" s="391">
        <v>9</v>
      </c>
      <c r="F43" s="863">
        <v>0</v>
      </c>
      <c r="G43" s="335">
        <f t="shared" si="0"/>
        <v>94</v>
      </c>
      <c r="K43" s="471" t="s">
        <v>408</v>
      </c>
      <c r="L43" s="2068"/>
    </row>
    <row r="44" spans="1:12" ht="24" customHeight="1" thickTop="1" thickBot="1" x14ac:dyDescent="0.45">
      <c r="A44" s="2086"/>
      <c r="B44" s="1030" t="s">
        <v>631</v>
      </c>
      <c r="C44" s="863">
        <v>11</v>
      </c>
      <c r="D44" s="863">
        <v>1</v>
      </c>
      <c r="E44" s="391">
        <v>0</v>
      </c>
      <c r="F44" s="863">
        <v>0</v>
      </c>
      <c r="G44" s="335">
        <f t="shared" si="0"/>
        <v>12</v>
      </c>
      <c r="K44" s="471" t="s">
        <v>409</v>
      </c>
      <c r="L44" s="2068"/>
    </row>
    <row r="45" spans="1:12" ht="24" customHeight="1" thickTop="1" thickBot="1" x14ac:dyDescent="0.45">
      <c r="A45" s="2086"/>
      <c r="B45" s="1030" t="s">
        <v>635</v>
      </c>
      <c r="C45" s="863">
        <v>13</v>
      </c>
      <c r="D45" s="863">
        <v>18</v>
      </c>
      <c r="E45" s="391">
        <v>0</v>
      </c>
      <c r="F45" s="863">
        <v>0</v>
      </c>
      <c r="G45" s="335">
        <f t="shared" si="0"/>
        <v>31</v>
      </c>
      <c r="K45" s="471" t="s">
        <v>634</v>
      </c>
      <c r="L45" s="2068"/>
    </row>
    <row r="46" spans="1:12" ht="24" customHeight="1" thickTop="1" x14ac:dyDescent="0.4">
      <c r="A46" s="2087"/>
      <c r="B46" s="1031" t="s">
        <v>636</v>
      </c>
      <c r="C46" s="857">
        <v>217</v>
      </c>
      <c r="D46" s="857">
        <v>112</v>
      </c>
      <c r="E46" s="747">
        <v>9</v>
      </c>
      <c r="F46" s="857">
        <v>0</v>
      </c>
      <c r="G46" s="857">
        <f t="shared" si="0"/>
        <v>338</v>
      </c>
      <c r="K46" s="472" t="s">
        <v>395</v>
      </c>
      <c r="L46" s="2069"/>
    </row>
    <row r="47" spans="1:12" ht="24" customHeight="1" thickBot="1" x14ac:dyDescent="0.45">
      <c r="A47" s="2088" t="s">
        <v>303</v>
      </c>
      <c r="B47" s="645" t="s">
        <v>629</v>
      </c>
      <c r="C47" s="864">
        <v>101</v>
      </c>
      <c r="D47" s="864">
        <v>33</v>
      </c>
      <c r="E47" s="864">
        <v>0</v>
      </c>
      <c r="F47" s="864">
        <v>0</v>
      </c>
      <c r="G47" s="851">
        <f t="shared" si="0"/>
        <v>134</v>
      </c>
      <c r="H47" s="647"/>
      <c r="I47" s="647"/>
      <c r="J47" s="647"/>
      <c r="K47" s="648" t="s">
        <v>628</v>
      </c>
      <c r="L47" s="2070" t="s">
        <v>555</v>
      </c>
    </row>
    <row r="48" spans="1:12" ht="24" customHeight="1" thickTop="1" thickBot="1" x14ac:dyDescent="0.45">
      <c r="A48" s="2089"/>
      <c r="B48" s="649" t="s">
        <v>630</v>
      </c>
      <c r="C48" s="865">
        <v>44</v>
      </c>
      <c r="D48" s="865">
        <v>73</v>
      </c>
      <c r="E48" s="865">
        <v>8</v>
      </c>
      <c r="F48" s="865">
        <v>0</v>
      </c>
      <c r="G48" s="860">
        <f t="shared" si="0"/>
        <v>125</v>
      </c>
      <c r="H48" s="647"/>
      <c r="I48" s="647"/>
      <c r="J48" s="647"/>
      <c r="K48" s="650" t="s">
        <v>408</v>
      </c>
      <c r="L48" s="2071"/>
    </row>
    <row r="49" spans="1:12" ht="24" customHeight="1" thickTop="1" thickBot="1" x14ac:dyDescent="0.45">
      <c r="A49" s="2089"/>
      <c r="B49" s="649" t="s">
        <v>631</v>
      </c>
      <c r="C49" s="865">
        <v>2</v>
      </c>
      <c r="D49" s="865">
        <v>13</v>
      </c>
      <c r="E49" s="865">
        <v>5</v>
      </c>
      <c r="F49" s="865">
        <v>0</v>
      </c>
      <c r="G49" s="860">
        <f t="shared" si="0"/>
        <v>20</v>
      </c>
      <c r="H49" s="647"/>
      <c r="I49" s="647"/>
      <c r="J49" s="647"/>
      <c r="K49" s="650" t="s">
        <v>409</v>
      </c>
      <c r="L49" s="2071"/>
    </row>
    <row r="50" spans="1:12" ht="24" customHeight="1" thickTop="1" thickBot="1" x14ac:dyDescent="0.45">
      <c r="A50" s="2089"/>
      <c r="B50" s="649" t="s">
        <v>635</v>
      </c>
      <c r="C50" s="865">
        <v>61</v>
      </c>
      <c r="D50" s="865">
        <v>20</v>
      </c>
      <c r="E50" s="865">
        <v>1</v>
      </c>
      <c r="F50" s="865">
        <v>0</v>
      </c>
      <c r="G50" s="860">
        <f t="shared" si="0"/>
        <v>82</v>
      </c>
      <c r="H50" s="647"/>
      <c r="I50" s="647"/>
      <c r="J50" s="647"/>
      <c r="K50" s="650" t="s">
        <v>634</v>
      </c>
      <c r="L50" s="2071"/>
    </row>
    <row r="51" spans="1:12" ht="24" customHeight="1" thickTop="1" x14ac:dyDescent="0.4">
      <c r="A51" s="2090"/>
      <c r="B51" s="642" t="s">
        <v>636</v>
      </c>
      <c r="C51" s="697">
        <v>208</v>
      </c>
      <c r="D51" s="697">
        <v>139</v>
      </c>
      <c r="E51" s="697">
        <v>14</v>
      </c>
      <c r="F51" s="697">
        <v>0</v>
      </c>
      <c r="G51" s="854">
        <f t="shared" si="0"/>
        <v>361</v>
      </c>
      <c r="H51" s="651"/>
      <c r="I51" s="651"/>
      <c r="J51" s="651"/>
      <c r="K51" s="652" t="s">
        <v>395</v>
      </c>
      <c r="L51" s="2072"/>
    </row>
    <row r="52" spans="1:12" ht="18.95" customHeight="1" x14ac:dyDescent="0.4">
      <c r="A52" s="385"/>
      <c r="B52" s="385"/>
      <c r="C52" s="385"/>
      <c r="D52" s="385"/>
      <c r="E52" s="385"/>
      <c r="F52" s="385"/>
      <c r="G52" s="385"/>
      <c r="H52" s="403"/>
      <c r="I52" s="403"/>
      <c r="J52" s="403"/>
      <c r="K52" s="403"/>
      <c r="L52" s="404"/>
    </row>
    <row r="53" spans="1:12" ht="37.5" customHeight="1" x14ac:dyDescent="0.4">
      <c r="A53" s="1754"/>
      <c r="B53" s="1754"/>
      <c r="C53" s="1754"/>
      <c r="D53" s="1754"/>
      <c r="E53" s="1754"/>
      <c r="F53" s="1754"/>
      <c r="G53" s="1754"/>
      <c r="H53" s="1754"/>
      <c r="I53" s="1754"/>
      <c r="J53" s="1754"/>
      <c r="K53" s="1754"/>
      <c r="L53" s="1754"/>
    </row>
    <row r="54" spans="1:12" ht="39.75" customHeight="1" x14ac:dyDescent="0.4">
      <c r="A54" s="1754"/>
      <c r="B54" s="1754"/>
      <c r="C54" s="1754"/>
      <c r="D54" s="1754"/>
      <c r="E54" s="1754"/>
      <c r="F54" s="1754"/>
      <c r="G54" s="1754"/>
      <c r="H54" s="1754"/>
      <c r="I54" s="1754"/>
      <c r="J54" s="1754"/>
      <c r="K54" s="1754"/>
      <c r="L54" s="1754"/>
    </row>
    <row r="55" spans="1:12" ht="33.75" customHeight="1" x14ac:dyDescent="0.4">
      <c r="A55" s="2094"/>
      <c r="B55" s="2095"/>
      <c r="C55" s="2095"/>
      <c r="D55" s="2095"/>
      <c r="E55" s="2095"/>
      <c r="F55" s="2095"/>
      <c r="G55" s="2095"/>
      <c r="H55" s="403"/>
      <c r="I55" s="403"/>
      <c r="J55" s="403"/>
      <c r="K55" s="403"/>
      <c r="L55" s="2094"/>
    </row>
    <row r="56" spans="1:12" ht="37.5" customHeight="1" x14ac:dyDescent="0.4">
      <c r="A56" s="2094"/>
      <c r="B56" s="2095"/>
      <c r="C56" s="400"/>
      <c r="D56" s="400"/>
      <c r="E56" s="421"/>
      <c r="F56" s="400"/>
      <c r="G56" s="2095"/>
      <c r="H56" s="403"/>
      <c r="I56" s="403"/>
      <c r="J56" s="403"/>
      <c r="K56" s="403"/>
      <c r="L56" s="2094"/>
    </row>
    <row r="57" spans="1:12" ht="26.25" customHeight="1" x14ac:dyDescent="0.4">
      <c r="A57" s="389"/>
      <c r="B57" s="400"/>
      <c r="C57" s="400"/>
      <c r="D57" s="400"/>
      <c r="E57" s="421"/>
      <c r="F57" s="400"/>
      <c r="G57" s="400"/>
      <c r="H57" s="403"/>
      <c r="I57" s="403"/>
      <c r="J57" s="403"/>
      <c r="K57" s="403"/>
      <c r="L57" s="401"/>
    </row>
    <row r="58" spans="1:12" ht="29.25" customHeight="1" x14ac:dyDescent="0.4">
      <c r="A58" s="389"/>
      <c r="B58" s="400"/>
      <c r="C58" s="400"/>
      <c r="D58" s="400"/>
      <c r="E58" s="421"/>
      <c r="F58" s="400"/>
      <c r="G58" s="400"/>
      <c r="H58" s="403"/>
      <c r="I58" s="403"/>
      <c r="J58" s="403"/>
      <c r="K58" s="403"/>
      <c r="L58" s="401"/>
    </row>
    <row r="59" spans="1:12" ht="24" customHeight="1" x14ac:dyDescent="0.4">
      <c r="A59" s="2050"/>
      <c r="B59" s="400"/>
      <c r="C59" s="400"/>
      <c r="D59" s="400"/>
      <c r="E59" s="421"/>
      <c r="F59" s="400"/>
      <c r="G59" s="400"/>
      <c r="H59" s="403"/>
      <c r="I59" s="403"/>
      <c r="J59" s="403"/>
      <c r="K59" s="403"/>
      <c r="L59" s="2097"/>
    </row>
    <row r="60" spans="1:12" ht="24" customHeight="1" x14ac:dyDescent="0.4">
      <c r="A60" s="2050"/>
      <c r="B60" s="400"/>
      <c r="C60" s="400"/>
      <c r="D60" s="400"/>
      <c r="E60" s="421"/>
      <c r="F60" s="400"/>
      <c r="G60" s="400"/>
      <c r="H60" s="403"/>
      <c r="I60" s="403"/>
      <c r="J60" s="403"/>
      <c r="K60" s="403"/>
      <c r="L60" s="2097"/>
    </row>
    <row r="61" spans="1:12" ht="24" customHeight="1" x14ac:dyDescent="0.4">
      <c r="A61" s="2050"/>
      <c r="B61" s="400"/>
      <c r="C61" s="400"/>
      <c r="D61" s="400"/>
      <c r="E61" s="421"/>
      <c r="F61" s="400"/>
      <c r="G61" s="400"/>
      <c r="H61" s="403"/>
      <c r="I61" s="403"/>
      <c r="J61" s="403"/>
      <c r="K61" s="403"/>
      <c r="L61" s="2097"/>
    </row>
    <row r="62" spans="1:12" ht="24" customHeight="1" x14ac:dyDescent="0.4">
      <c r="A62" s="2050"/>
      <c r="B62" s="400"/>
      <c r="C62" s="400"/>
      <c r="D62" s="400"/>
      <c r="E62" s="421"/>
      <c r="F62" s="400"/>
      <c r="G62" s="400"/>
      <c r="H62" s="403"/>
      <c r="I62" s="403"/>
      <c r="J62" s="403"/>
      <c r="K62" s="403"/>
      <c r="L62" s="2097"/>
    </row>
    <row r="63" spans="1:12" ht="24" customHeight="1" x14ac:dyDescent="0.4">
      <c r="A63" s="2050"/>
      <c r="B63" s="400"/>
      <c r="C63" s="400"/>
      <c r="D63" s="400"/>
      <c r="E63" s="421"/>
      <c r="F63" s="400"/>
      <c r="G63" s="400"/>
      <c r="H63" s="403"/>
      <c r="I63" s="403"/>
      <c r="J63" s="403"/>
      <c r="K63" s="403"/>
      <c r="L63" s="2097"/>
    </row>
    <row r="64" spans="1:12" ht="24" customHeight="1" x14ac:dyDescent="0.4">
      <c r="A64" s="2050"/>
      <c r="B64" s="400"/>
      <c r="C64" s="400"/>
      <c r="D64" s="400"/>
      <c r="E64" s="421"/>
      <c r="F64" s="400"/>
      <c r="G64" s="400"/>
      <c r="H64" s="403"/>
      <c r="I64" s="403"/>
      <c r="J64" s="403"/>
      <c r="K64" s="403"/>
      <c r="L64" s="2096"/>
    </row>
    <row r="65" spans="1:12" ht="24" customHeight="1" x14ac:dyDescent="0.4">
      <c r="A65" s="2050"/>
      <c r="B65" s="400"/>
      <c r="C65" s="400"/>
      <c r="D65" s="400"/>
      <c r="E65" s="421"/>
      <c r="F65" s="400"/>
      <c r="G65" s="400"/>
      <c r="H65" s="403"/>
      <c r="I65" s="403"/>
      <c r="J65" s="403"/>
      <c r="K65" s="403"/>
      <c r="L65" s="2096"/>
    </row>
    <row r="66" spans="1:12" ht="24" customHeight="1" x14ac:dyDescent="0.4">
      <c r="A66" s="2050"/>
      <c r="B66" s="400"/>
      <c r="C66" s="400"/>
      <c r="D66" s="400"/>
      <c r="E66" s="421"/>
      <c r="F66" s="400"/>
      <c r="G66" s="400"/>
      <c r="H66" s="403"/>
      <c r="I66" s="403"/>
      <c r="J66" s="403"/>
      <c r="K66" s="403"/>
      <c r="L66" s="2096"/>
    </row>
    <row r="67" spans="1:12" ht="24" customHeight="1" x14ac:dyDescent="0.4">
      <c r="A67" s="2050"/>
      <c r="B67" s="400"/>
      <c r="C67" s="400"/>
      <c r="D67" s="400"/>
      <c r="E67" s="421"/>
      <c r="F67" s="400"/>
      <c r="G67" s="400"/>
      <c r="H67" s="403"/>
      <c r="I67" s="403"/>
      <c r="J67" s="403"/>
      <c r="K67" s="403"/>
      <c r="L67" s="2096"/>
    </row>
    <row r="68" spans="1:12" ht="24" customHeight="1" x14ac:dyDescent="0.4">
      <c r="A68" s="2050"/>
      <c r="B68" s="400"/>
      <c r="C68" s="400"/>
      <c r="D68" s="400"/>
      <c r="E68" s="421"/>
      <c r="F68" s="400"/>
      <c r="G68" s="400"/>
      <c r="H68" s="403"/>
      <c r="I68" s="403"/>
      <c r="J68" s="403"/>
      <c r="K68" s="403"/>
      <c r="L68" s="2096"/>
    </row>
    <row r="69" spans="1:12" ht="24" customHeight="1" x14ac:dyDescent="0.4">
      <c r="A69" s="2050"/>
      <c r="B69" s="400"/>
      <c r="C69" s="400"/>
      <c r="D69" s="400"/>
      <c r="E69" s="421"/>
      <c r="F69" s="400"/>
      <c r="G69" s="400"/>
      <c r="H69" s="403"/>
      <c r="I69" s="403"/>
      <c r="J69" s="403"/>
      <c r="K69" s="403"/>
      <c r="L69" s="2096"/>
    </row>
    <row r="70" spans="1:12" ht="24" customHeight="1" x14ac:dyDescent="0.4">
      <c r="A70" s="2050"/>
      <c r="B70" s="400"/>
      <c r="C70" s="400"/>
      <c r="D70" s="400"/>
      <c r="E70" s="421"/>
      <c r="F70" s="400"/>
      <c r="G70" s="400"/>
      <c r="H70" s="403"/>
      <c r="I70" s="403"/>
      <c r="J70" s="403"/>
      <c r="K70" s="403"/>
      <c r="L70" s="2096"/>
    </row>
    <row r="71" spans="1:12" ht="24" customHeight="1" x14ac:dyDescent="0.4">
      <c r="A71" s="2050"/>
      <c r="B71" s="400"/>
      <c r="C71" s="400"/>
      <c r="D71" s="400"/>
      <c r="E71" s="421"/>
      <c r="F71" s="400"/>
      <c r="G71" s="400"/>
      <c r="H71" s="403"/>
      <c r="I71" s="403"/>
      <c r="J71" s="403"/>
      <c r="K71" s="403"/>
      <c r="L71" s="2096"/>
    </row>
    <row r="72" spans="1:12" ht="24" customHeight="1" x14ac:dyDescent="0.4">
      <c r="A72" s="2050"/>
      <c r="B72" s="400"/>
      <c r="C72" s="400"/>
      <c r="D72" s="400"/>
      <c r="E72" s="421"/>
      <c r="F72" s="400"/>
      <c r="G72" s="400"/>
      <c r="H72" s="403"/>
      <c r="I72" s="403"/>
      <c r="J72" s="403"/>
      <c r="K72" s="403"/>
      <c r="L72" s="2096"/>
    </row>
    <row r="73" spans="1:12" ht="24" customHeight="1" x14ac:dyDescent="0.4">
      <c r="A73" s="2050"/>
      <c r="B73" s="400"/>
      <c r="C73" s="400"/>
      <c r="D73" s="400"/>
      <c r="E73" s="421"/>
      <c r="F73" s="400"/>
      <c r="G73" s="400"/>
      <c r="H73" s="403"/>
      <c r="I73" s="403"/>
      <c r="J73" s="403"/>
      <c r="K73" s="403"/>
      <c r="L73" s="2096"/>
    </row>
    <row r="74" spans="1:12" ht="24" customHeight="1" x14ac:dyDescent="0.4">
      <c r="A74" s="2050"/>
      <c r="B74" s="400"/>
      <c r="C74" s="400"/>
      <c r="D74" s="400"/>
      <c r="E74" s="421"/>
      <c r="F74" s="400"/>
      <c r="G74" s="400"/>
      <c r="H74" s="403"/>
      <c r="I74" s="403"/>
      <c r="J74" s="403"/>
      <c r="K74" s="403"/>
      <c r="L74" s="2096"/>
    </row>
    <row r="75" spans="1:12" ht="24" customHeight="1" x14ac:dyDescent="0.4">
      <c r="A75" s="2050"/>
      <c r="B75" s="400"/>
      <c r="C75" s="400"/>
      <c r="D75" s="400"/>
      <c r="E75" s="421"/>
      <c r="F75" s="400"/>
      <c r="G75" s="400"/>
      <c r="H75" s="403"/>
      <c r="I75" s="403"/>
      <c r="J75" s="403"/>
      <c r="K75" s="403"/>
      <c r="L75" s="2096"/>
    </row>
    <row r="76" spans="1:12" ht="24" customHeight="1" x14ac:dyDescent="0.4">
      <c r="A76" s="2050"/>
      <c r="B76" s="400"/>
      <c r="C76" s="400"/>
      <c r="D76" s="400"/>
      <c r="E76" s="421"/>
      <c r="F76" s="400"/>
      <c r="G76" s="400"/>
      <c r="H76" s="403"/>
      <c r="I76" s="403"/>
      <c r="J76" s="403"/>
      <c r="K76" s="403"/>
      <c r="L76" s="2096"/>
    </row>
    <row r="77" spans="1:12" ht="24" customHeight="1" x14ac:dyDescent="0.4">
      <c r="A77" s="2050"/>
      <c r="B77" s="400"/>
      <c r="C77" s="400"/>
      <c r="D77" s="400"/>
      <c r="E77" s="421"/>
      <c r="F77" s="400"/>
      <c r="G77" s="400"/>
      <c r="H77" s="403"/>
      <c r="I77" s="403"/>
      <c r="J77" s="403"/>
      <c r="K77" s="403"/>
      <c r="L77" s="2096"/>
    </row>
    <row r="78" spans="1:12" ht="24" customHeight="1" x14ac:dyDescent="0.4">
      <c r="A78" s="2050"/>
      <c r="B78" s="400"/>
      <c r="C78" s="400"/>
      <c r="D78" s="400"/>
      <c r="E78" s="421"/>
      <c r="F78" s="400"/>
      <c r="G78" s="400"/>
      <c r="H78" s="403"/>
      <c r="I78" s="403"/>
      <c r="J78" s="403"/>
      <c r="K78" s="403"/>
      <c r="L78" s="2096"/>
    </row>
    <row r="79" spans="1:12" ht="24" customHeight="1" x14ac:dyDescent="0.4">
      <c r="A79" s="2050"/>
      <c r="B79" s="400"/>
      <c r="C79" s="400"/>
      <c r="D79" s="400"/>
      <c r="E79" s="421"/>
      <c r="F79" s="400"/>
      <c r="G79" s="400"/>
      <c r="H79" s="403"/>
      <c r="I79" s="403"/>
      <c r="J79" s="403"/>
      <c r="K79" s="403"/>
      <c r="L79" s="2096"/>
    </row>
    <row r="80" spans="1:12" ht="24" customHeight="1" x14ac:dyDescent="0.4">
      <c r="A80" s="2050"/>
      <c r="B80" s="400"/>
      <c r="C80" s="400"/>
      <c r="D80" s="400"/>
      <c r="E80" s="421"/>
      <c r="F80" s="400"/>
      <c r="G80" s="400"/>
      <c r="H80" s="403"/>
      <c r="I80" s="403"/>
      <c r="J80" s="403"/>
      <c r="K80" s="403"/>
      <c r="L80" s="2096"/>
    </row>
    <row r="81" spans="1:12" ht="24" customHeight="1" x14ac:dyDescent="0.4">
      <c r="A81" s="2050"/>
      <c r="B81" s="400"/>
      <c r="C81" s="400"/>
      <c r="D81" s="400"/>
      <c r="E81" s="421"/>
      <c r="F81" s="400"/>
      <c r="G81" s="400"/>
      <c r="H81" s="403"/>
      <c r="I81" s="403"/>
      <c r="J81" s="403"/>
      <c r="K81" s="403"/>
      <c r="L81" s="2096"/>
    </row>
    <row r="82" spans="1:12" ht="24" customHeight="1" x14ac:dyDescent="0.4">
      <c r="A82" s="2050"/>
      <c r="B82" s="400"/>
      <c r="C82" s="400"/>
      <c r="D82" s="400"/>
      <c r="E82" s="421"/>
      <c r="F82" s="400"/>
      <c r="G82" s="400"/>
      <c r="H82" s="403"/>
      <c r="I82" s="403"/>
      <c r="J82" s="403"/>
      <c r="K82" s="403"/>
      <c r="L82" s="2096"/>
    </row>
    <row r="83" spans="1:12" ht="24" customHeight="1" x14ac:dyDescent="0.4">
      <c r="A83" s="2050"/>
      <c r="B83" s="400"/>
      <c r="C83" s="400"/>
      <c r="D83" s="400"/>
      <c r="E83" s="421"/>
      <c r="F83" s="400"/>
      <c r="G83" s="400"/>
      <c r="H83" s="403"/>
      <c r="I83" s="403"/>
      <c r="J83" s="403"/>
      <c r="K83" s="403"/>
      <c r="L83" s="2096"/>
    </row>
    <row r="84" spans="1:12" ht="24" customHeight="1" x14ac:dyDescent="0.4">
      <c r="A84" s="2050"/>
      <c r="B84" s="400"/>
      <c r="C84" s="400"/>
      <c r="D84" s="400"/>
      <c r="E84" s="421"/>
      <c r="F84" s="400"/>
      <c r="G84" s="400"/>
      <c r="H84" s="403"/>
      <c r="I84" s="403"/>
      <c r="J84" s="403"/>
      <c r="K84" s="403"/>
      <c r="L84" s="2096"/>
    </row>
    <row r="85" spans="1:12" ht="24" customHeight="1" x14ac:dyDescent="0.4">
      <c r="A85" s="2050"/>
      <c r="B85" s="400"/>
      <c r="C85" s="400"/>
      <c r="D85" s="400"/>
      <c r="E85" s="421"/>
      <c r="F85" s="400"/>
      <c r="G85" s="400"/>
      <c r="H85" s="403"/>
      <c r="I85" s="403"/>
      <c r="J85" s="403"/>
      <c r="K85" s="403"/>
      <c r="L85" s="2096"/>
    </row>
    <row r="86" spans="1:12" ht="24" customHeight="1" x14ac:dyDescent="0.4">
      <c r="A86" s="2050"/>
      <c r="B86" s="400"/>
      <c r="C86" s="400"/>
      <c r="D86" s="400"/>
      <c r="E86" s="421"/>
      <c r="F86" s="400"/>
      <c r="G86" s="400"/>
      <c r="H86" s="403"/>
      <c r="I86" s="403"/>
      <c r="J86" s="403"/>
      <c r="K86" s="403"/>
      <c r="L86" s="2096"/>
    </row>
    <row r="87" spans="1:12" ht="24" customHeight="1" x14ac:dyDescent="0.4">
      <c r="A87" s="2050"/>
      <c r="B87" s="400"/>
      <c r="C87" s="400"/>
      <c r="D87" s="400"/>
      <c r="E87" s="421"/>
      <c r="F87" s="400"/>
      <c r="G87" s="400"/>
      <c r="H87" s="403"/>
      <c r="I87" s="403"/>
      <c r="J87" s="403"/>
      <c r="K87" s="403"/>
      <c r="L87" s="2096"/>
    </row>
    <row r="88" spans="1:12" ht="24" customHeight="1" x14ac:dyDescent="0.4">
      <c r="A88" s="2050"/>
      <c r="B88" s="400"/>
      <c r="C88" s="400"/>
      <c r="D88" s="400"/>
      <c r="E88" s="421"/>
      <c r="F88" s="400"/>
      <c r="G88" s="400"/>
      <c r="H88" s="403"/>
      <c r="I88" s="403"/>
      <c r="J88" s="403"/>
      <c r="K88" s="403"/>
      <c r="L88" s="2096"/>
    </row>
    <row r="89" spans="1:12" ht="24" customHeight="1" x14ac:dyDescent="0.4">
      <c r="A89" s="2050"/>
      <c r="B89" s="400"/>
      <c r="C89" s="400"/>
      <c r="D89" s="400"/>
      <c r="E89" s="421"/>
      <c r="F89" s="400"/>
      <c r="G89" s="400"/>
      <c r="H89" s="403"/>
      <c r="I89" s="403"/>
      <c r="J89" s="403"/>
      <c r="K89" s="403"/>
      <c r="L89" s="2096"/>
    </row>
    <row r="90" spans="1:12" ht="24" customHeight="1" x14ac:dyDescent="0.4">
      <c r="A90" s="2050"/>
      <c r="B90" s="400"/>
      <c r="C90" s="400"/>
      <c r="D90" s="400"/>
      <c r="E90" s="421"/>
      <c r="F90" s="400"/>
      <c r="G90" s="400"/>
      <c r="H90" s="403"/>
      <c r="I90" s="403"/>
      <c r="J90" s="403"/>
      <c r="K90" s="403"/>
      <c r="L90" s="2096"/>
    </row>
    <row r="91" spans="1:12" ht="24" customHeight="1" x14ac:dyDescent="0.4">
      <c r="A91" s="2050"/>
      <c r="B91" s="400"/>
      <c r="C91" s="400"/>
      <c r="D91" s="400"/>
      <c r="E91" s="421"/>
      <c r="F91" s="400"/>
      <c r="G91" s="400"/>
      <c r="H91" s="403"/>
      <c r="I91" s="403"/>
      <c r="J91" s="403"/>
      <c r="K91" s="403"/>
      <c r="L91" s="2096"/>
    </row>
    <row r="92" spans="1:12" ht="24" customHeight="1" x14ac:dyDescent="0.4">
      <c r="A92" s="2050"/>
      <c r="B92" s="400"/>
      <c r="C92" s="400"/>
      <c r="D92" s="400"/>
      <c r="E92" s="421"/>
      <c r="F92" s="400"/>
      <c r="G92" s="400"/>
      <c r="H92" s="403"/>
      <c r="I92" s="403"/>
      <c r="J92" s="403"/>
      <c r="K92" s="403"/>
      <c r="L92" s="2096"/>
    </row>
    <row r="93" spans="1:12" ht="24" customHeight="1" x14ac:dyDescent="0.4">
      <c r="A93" s="2050"/>
      <c r="B93" s="400"/>
      <c r="C93" s="400"/>
      <c r="D93" s="400"/>
      <c r="E93" s="421"/>
      <c r="F93" s="400"/>
      <c r="G93" s="400"/>
      <c r="H93" s="403"/>
      <c r="I93" s="403"/>
      <c r="J93" s="403"/>
      <c r="K93" s="403"/>
      <c r="L93" s="2096"/>
    </row>
    <row r="94" spans="1:12" ht="24" customHeight="1" x14ac:dyDescent="0.4">
      <c r="A94" s="2050"/>
      <c r="B94" s="400"/>
      <c r="C94" s="400"/>
      <c r="D94" s="400"/>
      <c r="E94" s="421"/>
      <c r="F94" s="400"/>
      <c r="G94" s="400"/>
      <c r="H94" s="403"/>
      <c r="I94" s="403"/>
      <c r="J94" s="403"/>
      <c r="K94" s="403"/>
      <c r="L94" s="2096"/>
    </row>
    <row r="95" spans="1:12" ht="24" customHeight="1" x14ac:dyDescent="0.4">
      <c r="A95" s="2050"/>
      <c r="B95" s="400"/>
      <c r="C95" s="400"/>
      <c r="D95" s="400"/>
      <c r="E95" s="421"/>
      <c r="F95" s="400"/>
      <c r="G95" s="400"/>
      <c r="H95" s="403"/>
      <c r="I95" s="403"/>
      <c r="J95" s="403"/>
      <c r="K95" s="403"/>
      <c r="L95" s="2096"/>
    </row>
    <row r="96" spans="1:12" ht="24" customHeight="1" x14ac:dyDescent="0.4">
      <c r="A96" s="2050"/>
      <c r="B96" s="400"/>
      <c r="C96" s="400"/>
      <c r="D96" s="400"/>
      <c r="E96" s="421"/>
      <c r="F96" s="400"/>
      <c r="G96" s="400"/>
      <c r="H96" s="403"/>
      <c r="I96" s="403"/>
      <c r="J96" s="403"/>
      <c r="K96" s="403"/>
      <c r="L96" s="2096"/>
    </row>
    <row r="97" spans="1:12" ht="24" customHeight="1" x14ac:dyDescent="0.4">
      <c r="A97" s="2050"/>
      <c r="B97" s="400"/>
      <c r="C97" s="400"/>
      <c r="D97" s="400"/>
      <c r="E97" s="421"/>
      <c r="F97" s="400"/>
      <c r="G97" s="400"/>
      <c r="H97" s="403"/>
      <c r="I97" s="403"/>
      <c r="J97" s="403"/>
      <c r="K97" s="403"/>
      <c r="L97" s="2096"/>
    </row>
    <row r="98" spans="1:12" ht="24" customHeight="1" x14ac:dyDescent="0.4">
      <c r="A98" s="2050"/>
      <c r="B98" s="400"/>
      <c r="C98" s="400"/>
      <c r="D98" s="400"/>
      <c r="E98" s="421"/>
      <c r="F98" s="400"/>
      <c r="G98" s="400"/>
      <c r="H98" s="403"/>
      <c r="I98" s="403"/>
      <c r="J98" s="403"/>
      <c r="K98" s="403"/>
      <c r="L98" s="2096"/>
    </row>
    <row r="99" spans="1:12" ht="24" customHeight="1" x14ac:dyDescent="0.4">
      <c r="A99" s="2050"/>
      <c r="B99" s="400"/>
      <c r="C99" s="400"/>
      <c r="D99" s="400"/>
      <c r="E99" s="421"/>
      <c r="F99" s="400"/>
      <c r="G99" s="400"/>
      <c r="H99" s="403"/>
      <c r="I99" s="403"/>
      <c r="J99" s="403"/>
      <c r="K99" s="403"/>
      <c r="L99" s="2096"/>
    </row>
    <row r="100" spans="1:12" ht="24" customHeight="1" x14ac:dyDescent="0.4">
      <c r="A100" s="2050"/>
      <c r="B100" s="400"/>
      <c r="C100" s="400"/>
      <c r="D100" s="400"/>
      <c r="E100" s="421"/>
      <c r="F100" s="400"/>
      <c r="G100" s="400"/>
      <c r="H100" s="403"/>
      <c r="I100" s="403"/>
      <c r="J100" s="403"/>
      <c r="K100" s="403"/>
      <c r="L100" s="2096"/>
    </row>
    <row r="101" spans="1:12" ht="24" customHeight="1" x14ac:dyDescent="0.4">
      <c r="A101" s="2050"/>
      <c r="B101" s="400"/>
      <c r="C101" s="400"/>
      <c r="D101" s="400"/>
      <c r="E101" s="421"/>
      <c r="F101" s="400"/>
      <c r="G101" s="400"/>
      <c r="H101" s="403"/>
      <c r="I101" s="403"/>
      <c r="J101" s="403"/>
      <c r="K101" s="403"/>
      <c r="L101" s="2096"/>
    </row>
    <row r="102" spans="1:12" ht="24" customHeight="1" x14ac:dyDescent="0.4">
      <c r="A102" s="2050"/>
      <c r="B102" s="400"/>
      <c r="C102" s="400"/>
      <c r="D102" s="400"/>
      <c r="E102" s="421"/>
      <c r="F102" s="400"/>
      <c r="G102" s="400"/>
      <c r="H102" s="403"/>
      <c r="I102" s="403"/>
      <c r="J102" s="403"/>
      <c r="K102" s="403"/>
      <c r="L102" s="2096"/>
    </row>
    <row r="103" spans="1:12" ht="24" customHeight="1" x14ac:dyDescent="0.4">
      <c r="A103" s="2050"/>
      <c r="B103" s="400"/>
      <c r="C103" s="400"/>
      <c r="D103" s="400"/>
      <c r="E103" s="421"/>
      <c r="F103" s="400"/>
      <c r="G103" s="400"/>
      <c r="H103" s="403"/>
      <c r="I103" s="403"/>
      <c r="J103" s="403"/>
      <c r="K103" s="403"/>
      <c r="L103" s="2096"/>
    </row>
  </sheetData>
  <mergeCells count="51">
    <mergeCell ref="K4:K5"/>
    <mergeCell ref="A89:A93"/>
    <mergeCell ref="A94:A98"/>
    <mergeCell ref="A64:A68"/>
    <mergeCell ref="A59:A63"/>
    <mergeCell ref="A74:A78"/>
    <mergeCell ref="A79:A83"/>
    <mergeCell ref="A84:A88"/>
    <mergeCell ref="A54:L54"/>
    <mergeCell ref="L69:L73"/>
    <mergeCell ref="A7:A11"/>
    <mergeCell ref="A12:A16"/>
    <mergeCell ref="A17:A21"/>
    <mergeCell ref="A22:A26"/>
    <mergeCell ref="A27:A31"/>
    <mergeCell ref="A32:A36"/>
    <mergeCell ref="L99:L103"/>
    <mergeCell ref="L55:L56"/>
    <mergeCell ref="L59:L63"/>
    <mergeCell ref="L64:L68"/>
    <mergeCell ref="L74:L78"/>
    <mergeCell ref="L79:L83"/>
    <mergeCell ref="L84:L88"/>
    <mergeCell ref="L89:L93"/>
    <mergeCell ref="L94:L98"/>
    <mergeCell ref="A99:A103"/>
    <mergeCell ref="A55:A56"/>
    <mergeCell ref="B55:B56"/>
    <mergeCell ref="C55:F55"/>
    <mergeCell ref="G55:G56"/>
    <mergeCell ref="A37:A41"/>
    <mergeCell ref="A42:A46"/>
    <mergeCell ref="A47:A51"/>
    <mergeCell ref="L32:L36"/>
    <mergeCell ref="L37:L41"/>
    <mergeCell ref="A53:L53"/>
    <mergeCell ref="A69:A73"/>
    <mergeCell ref="A2:L2"/>
    <mergeCell ref="A3:L3"/>
    <mergeCell ref="L4:L5"/>
    <mergeCell ref="A4:A5"/>
    <mergeCell ref="B4:B5"/>
    <mergeCell ref="C4:F4"/>
    <mergeCell ref="G4:G5"/>
    <mergeCell ref="L42:L46"/>
    <mergeCell ref="L47:L51"/>
    <mergeCell ref="L17:L21"/>
    <mergeCell ref="L22:L26"/>
    <mergeCell ref="L27:L31"/>
    <mergeCell ref="L7:L11"/>
    <mergeCell ref="L12:L16"/>
  </mergeCells>
  <printOptions horizontalCentered="1" verticalCentered="1"/>
  <pageMargins left="0.2" right="0.52" top="0.61" bottom="0.24" header="0.44" footer="0.3"/>
  <pageSetup paperSize="9" scale="60" orientation="portrait" r:id="rId1"/>
  <headerFooter>
    <oddFooter>&amp;C30</oddFooter>
  </headerFooter>
  <rowBreaks count="1" manualBreakCount="1">
    <brk id="103" max="8" man="1"/>
  </rowBreaks>
  <colBreaks count="1" manualBreakCount="1">
    <brk id="12" max="50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1"/>
  <sheetViews>
    <sheetView rightToLeft="1" view="pageBreakPreview" topLeftCell="A46" zoomScale="70" zoomScaleSheetLayoutView="70" workbookViewId="0">
      <selection activeCell="C7" sqref="C7:G46"/>
    </sheetView>
  </sheetViews>
  <sheetFormatPr defaultRowHeight="30" x14ac:dyDescent="0.4"/>
  <cols>
    <col min="1" max="1" width="26.25" customWidth="1"/>
    <col min="2" max="2" width="14" customWidth="1"/>
    <col min="3" max="3" width="12" customWidth="1"/>
    <col min="4" max="4" width="10.875" customWidth="1"/>
    <col min="5" max="5" width="12.75" customWidth="1"/>
    <col min="6" max="6" width="12.25" customWidth="1"/>
    <col min="7" max="7" width="22.625" customWidth="1"/>
    <col min="8" max="10" width="0" hidden="1" customWidth="1"/>
    <col min="11" max="11" width="8.125" style="328" customWidth="1"/>
    <col min="12" max="12" width="28" customWidth="1"/>
    <col min="13" max="13" width="9.125" hidden="1" customWidth="1"/>
  </cols>
  <sheetData>
    <row r="1" spans="1:12" ht="25.5" customHeight="1" x14ac:dyDescent="0.4">
      <c r="A1" s="381" t="s">
        <v>841</v>
      </c>
      <c r="B1" s="381"/>
      <c r="C1" s="381"/>
      <c r="D1" s="381"/>
      <c r="E1" s="381"/>
      <c r="F1" s="381"/>
      <c r="G1" s="381"/>
      <c r="H1" s="328"/>
      <c r="I1" s="328"/>
      <c r="J1" s="328"/>
      <c r="L1" s="758" t="s">
        <v>842</v>
      </c>
    </row>
    <row r="2" spans="1:12" ht="27.75" customHeight="1" x14ac:dyDescent="0.2">
      <c r="A2" s="1754" t="s">
        <v>824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</row>
    <row r="3" spans="1:12" ht="46.5" customHeight="1" thickBot="1" x14ac:dyDescent="0.25">
      <c r="A3" s="1747" t="s">
        <v>828</v>
      </c>
      <c r="B3" s="1747"/>
      <c r="C3" s="1747"/>
      <c r="D3" s="1747"/>
      <c r="E3" s="1747"/>
      <c r="F3" s="1747"/>
      <c r="G3" s="1747"/>
      <c r="H3" s="1747"/>
      <c r="I3" s="1747"/>
      <c r="J3" s="1747"/>
      <c r="K3" s="1747"/>
      <c r="L3" s="1747"/>
    </row>
    <row r="4" spans="1:12" ht="30.75" thickBot="1" x14ac:dyDescent="0.45">
      <c r="A4" s="2043" t="s">
        <v>302</v>
      </c>
      <c r="B4" s="2047" t="s">
        <v>633</v>
      </c>
      <c r="C4" s="2047" t="s">
        <v>558</v>
      </c>
      <c r="D4" s="2047"/>
      <c r="E4" s="1985"/>
      <c r="F4" s="2047"/>
      <c r="G4" s="2047" t="s">
        <v>554</v>
      </c>
      <c r="H4" s="644"/>
      <c r="I4" s="644"/>
      <c r="J4" s="644"/>
      <c r="K4" s="1787" t="s">
        <v>390</v>
      </c>
      <c r="L4" s="2045" t="s">
        <v>405</v>
      </c>
    </row>
    <row r="5" spans="1:12" ht="30.75" thickBot="1" x14ac:dyDescent="0.45">
      <c r="A5" s="2065"/>
      <c r="B5" s="1986"/>
      <c r="C5" s="1378">
        <v>4</v>
      </c>
      <c r="D5" s="1378">
        <v>6</v>
      </c>
      <c r="E5" s="1378">
        <v>8</v>
      </c>
      <c r="F5" s="1378" t="s">
        <v>781</v>
      </c>
      <c r="G5" s="1986"/>
      <c r="H5" s="644"/>
      <c r="I5" s="644"/>
      <c r="J5" s="644"/>
      <c r="K5" s="1789"/>
      <c r="L5" s="2064"/>
    </row>
    <row r="6" spans="1:12" ht="24" customHeight="1" thickBot="1" x14ac:dyDescent="0.5">
      <c r="A6" s="519" t="s">
        <v>758</v>
      </c>
      <c r="B6" s="497"/>
      <c r="C6" s="497"/>
      <c r="D6" s="497"/>
      <c r="E6" s="497"/>
      <c r="F6" s="497"/>
      <c r="G6" s="497"/>
      <c r="H6" s="532"/>
      <c r="I6" s="532"/>
      <c r="J6" s="532"/>
      <c r="K6" s="530"/>
      <c r="L6" s="531" t="s">
        <v>779</v>
      </c>
    </row>
    <row r="7" spans="1:12" ht="24.95" customHeight="1" thickBot="1" x14ac:dyDescent="0.45">
      <c r="A7" s="2082" t="s">
        <v>35</v>
      </c>
      <c r="B7" s="1133" t="s">
        <v>629</v>
      </c>
      <c r="C7" s="968">
        <v>741</v>
      </c>
      <c r="D7" s="968">
        <v>262</v>
      </c>
      <c r="E7" s="968">
        <v>13</v>
      </c>
      <c r="F7" s="968">
        <v>0</v>
      </c>
      <c r="G7" s="968">
        <f>SUM(C7:F7)</f>
        <v>1016</v>
      </c>
      <c r="H7" s="328"/>
      <c r="I7" s="328"/>
      <c r="J7" s="328"/>
      <c r="K7" s="470" t="s">
        <v>628</v>
      </c>
      <c r="L7" s="2074" t="s">
        <v>559</v>
      </c>
    </row>
    <row r="8" spans="1:12" ht="24.95" customHeight="1" thickTop="1" thickBot="1" x14ac:dyDescent="0.45">
      <c r="A8" s="2086"/>
      <c r="B8" s="1030" t="s">
        <v>630</v>
      </c>
      <c r="C8" s="977">
        <v>110</v>
      </c>
      <c r="D8" s="977">
        <v>492</v>
      </c>
      <c r="E8" s="964">
        <v>38</v>
      </c>
      <c r="F8" s="977">
        <v>0</v>
      </c>
      <c r="G8" s="977">
        <f t="shared" ref="G8:G41" si="0">SUM(C8:F8)</f>
        <v>640</v>
      </c>
      <c r="H8" s="328"/>
      <c r="I8" s="328"/>
      <c r="J8" s="328"/>
      <c r="K8" s="471" t="s">
        <v>408</v>
      </c>
      <c r="L8" s="2074"/>
    </row>
    <row r="9" spans="1:12" ht="24.95" customHeight="1" thickTop="1" thickBot="1" x14ac:dyDescent="0.45">
      <c r="A9" s="2086"/>
      <c r="B9" s="1030" t="s">
        <v>631</v>
      </c>
      <c r="C9" s="977">
        <v>67</v>
      </c>
      <c r="D9" s="977">
        <v>238</v>
      </c>
      <c r="E9" s="964">
        <v>8</v>
      </c>
      <c r="F9" s="977">
        <v>0</v>
      </c>
      <c r="G9" s="977">
        <f t="shared" si="0"/>
        <v>313</v>
      </c>
      <c r="H9" s="328"/>
      <c r="I9" s="328"/>
      <c r="J9" s="328"/>
      <c r="K9" s="471" t="s">
        <v>409</v>
      </c>
      <c r="L9" s="2074"/>
    </row>
    <row r="10" spans="1:12" ht="24.95" customHeight="1" thickTop="1" thickBot="1" x14ac:dyDescent="0.45">
      <c r="A10" s="2086"/>
      <c r="B10" s="1030" t="s">
        <v>635</v>
      </c>
      <c r="C10" s="977">
        <v>551</v>
      </c>
      <c r="D10" s="977">
        <v>459</v>
      </c>
      <c r="E10" s="964">
        <v>24</v>
      </c>
      <c r="F10" s="977">
        <v>6</v>
      </c>
      <c r="G10" s="977">
        <f t="shared" si="0"/>
        <v>1040</v>
      </c>
      <c r="H10" s="328"/>
      <c r="I10" s="328"/>
      <c r="J10" s="328"/>
      <c r="K10" s="471" t="s">
        <v>634</v>
      </c>
      <c r="L10" s="2074"/>
    </row>
    <row r="11" spans="1:12" ht="24.95" customHeight="1" thickTop="1" x14ac:dyDescent="0.4">
      <c r="A11" s="2104"/>
      <c r="B11" s="1031" t="s">
        <v>636</v>
      </c>
      <c r="C11" s="979">
        <v>1469</v>
      </c>
      <c r="D11" s="979">
        <v>1451</v>
      </c>
      <c r="E11" s="969">
        <v>83</v>
      </c>
      <c r="F11" s="979">
        <v>6</v>
      </c>
      <c r="G11" s="979">
        <f t="shared" si="0"/>
        <v>3009</v>
      </c>
      <c r="H11" s="328"/>
      <c r="I11" s="328"/>
      <c r="J11" s="328"/>
      <c r="K11" s="472" t="s">
        <v>395</v>
      </c>
      <c r="L11" s="2114"/>
    </row>
    <row r="12" spans="1:12" ht="24.95" customHeight="1" thickBot="1" x14ac:dyDescent="0.45">
      <c r="A12" s="2085" t="s">
        <v>39</v>
      </c>
      <c r="B12" s="442" t="s">
        <v>629</v>
      </c>
      <c r="C12" s="1384">
        <v>290</v>
      </c>
      <c r="D12" s="1384">
        <v>32</v>
      </c>
      <c r="E12" s="975">
        <v>2</v>
      </c>
      <c r="F12" s="1384">
        <v>0</v>
      </c>
      <c r="G12" s="1384">
        <f t="shared" si="0"/>
        <v>324</v>
      </c>
      <c r="H12" s="328"/>
      <c r="I12" s="328"/>
      <c r="J12" s="328"/>
      <c r="K12" s="470" t="s">
        <v>628</v>
      </c>
      <c r="L12" s="2067" t="s">
        <v>435</v>
      </c>
    </row>
    <row r="13" spans="1:12" ht="24.95" customHeight="1" thickTop="1" thickBot="1" x14ac:dyDescent="0.45">
      <c r="A13" s="2086"/>
      <c r="B13" s="1030" t="s">
        <v>630</v>
      </c>
      <c r="C13" s="977">
        <v>40</v>
      </c>
      <c r="D13" s="977">
        <v>97</v>
      </c>
      <c r="E13" s="964">
        <v>7</v>
      </c>
      <c r="F13" s="977">
        <v>0</v>
      </c>
      <c r="G13" s="977">
        <f t="shared" si="0"/>
        <v>144</v>
      </c>
      <c r="H13" s="328"/>
      <c r="I13" s="328"/>
      <c r="J13" s="328"/>
      <c r="K13" s="471" t="s">
        <v>408</v>
      </c>
      <c r="L13" s="2068"/>
    </row>
    <row r="14" spans="1:12" ht="24.95" customHeight="1" thickTop="1" thickBot="1" x14ac:dyDescent="0.45">
      <c r="A14" s="2086"/>
      <c r="B14" s="1030" t="s">
        <v>631</v>
      </c>
      <c r="C14" s="977">
        <v>50</v>
      </c>
      <c r="D14" s="977">
        <v>41</v>
      </c>
      <c r="E14" s="964">
        <v>0</v>
      </c>
      <c r="F14" s="977">
        <v>0</v>
      </c>
      <c r="G14" s="977">
        <f t="shared" si="0"/>
        <v>91</v>
      </c>
      <c r="H14" s="328"/>
      <c r="I14" s="328"/>
      <c r="J14" s="328"/>
      <c r="K14" s="471" t="s">
        <v>409</v>
      </c>
      <c r="L14" s="2068"/>
    </row>
    <row r="15" spans="1:12" ht="24.95" customHeight="1" thickTop="1" thickBot="1" x14ac:dyDescent="0.45">
      <c r="A15" s="2086"/>
      <c r="B15" s="1030" t="s">
        <v>635</v>
      </c>
      <c r="C15" s="977">
        <v>159</v>
      </c>
      <c r="D15" s="977">
        <v>29</v>
      </c>
      <c r="E15" s="964">
        <v>1</v>
      </c>
      <c r="F15" s="977">
        <v>1</v>
      </c>
      <c r="G15" s="977">
        <f t="shared" si="0"/>
        <v>190</v>
      </c>
      <c r="H15" s="328"/>
      <c r="I15" s="328"/>
      <c r="J15" s="328"/>
      <c r="K15" s="471" t="s">
        <v>634</v>
      </c>
      <c r="L15" s="2068"/>
    </row>
    <row r="16" spans="1:12" ht="24.95" customHeight="1" thickTop="1" x14ac:dyDescent="0.4">
      <c r="A16" s="2087"/>
      <c r="B16" s="1031" t="s">
        <v>636</v>
      </c>
      <c r="C16" s="979">
        <v>539</v>
      </c>
      <c r="D16" s="979">
        <v>199</v>
      </c>
      <c r="E16" s="969">
        <v>10</v>
      </c>
      <c r="F16" s="979">
        <v>1</v>
      </c>
      <c r="G16" s="979">
        <f t="shared" si="0"/>
        <v>749</v>
      </c>
      <c r="H16" s="328"/>
      <c r="I16" s="328"/>
      <c r="J16" s="328"/>
      <c r="K16" s="472" t="s">
        <v>395</v>
      </c>
      <c r="L16" s="2069"/>
    </row>
    <row r="17" spans="1:12" ht="24.95" customHeight="1" thickBot="1" x14ac:dyDescent="0.45">
      <c r="A17" s="2082" t="s">
        <v>46</v>
      </c>
      <c r="B17" s="442" t="s">
        <v>629</v>
      </c>
      <c r="C17" s="1384">
        <v>134</v>
      </c>
      <c r="D17" s="1384">
        <v>13</v>
      </c>
      <c r="E17" s="975">
        <v>0</v>
      </c>
      <c r="F17" s="1384">
        <v>0</v>
      </c>
      <c r="G17" s="968">
        <f t="shared" si="0"/>
        <v>147</v>
      </c>
      <c r="H17" s="328"/>
      <c r="I17" s="328"/>
      <c r="J17" s="328"/>
      <c r="K17" s="470" t="s">
        <v>628</v>
      </c>
      <c r="L17" s="2073" t="s">
        <v>560</v>
      </c>
    </row>
    <row r="18" spans="1:12" ht="24.95" customHeight="1" thickTop="1" thickBot="1" x14ac:dyDescent="0.45">
      <c r="A18" s="2083"/>
      <c r="B18" s="1030" t="s">
        <v>630</v>
      </c>
      <c r="C18" s="977">
        <v>2</v>
      </c>
      <c r="D18" s="977">
        <v>0</v>
      </c>
      <c r="E18" s="964">
        <v>0</v>
      </c>
      <c r="F18" s="977">
        <v>0</v>
      </c>
      <c r="G18" s="977">
        <f t="shared" si="0"/>
        <v>2</v>
      </c>
      <c r="H18" s="328"/>
      <c r="I18" s="328"/>
      <c r="J18" s="328"/>
      <c r="K18" s="471" t="s">
        <v>408</v>
      </c>
      <c r="L18" s="2074"/>
    </row>
    <row r="19" spans="1:12" ht="24.95" customHeight="1" thickTop="1" thickBot="1" x14ac:dyDescent="0.45">
      <c r="A19" s="2083"/>
      <c r="B19" s="1030" t="s">
        <v>631</v>
      </c>
      <c r="C19" s="977">
        <v>81</v>
      </c>
      <c r="D19" s="977">
        <v>82</v>
      </c>
      <c r="E19" s="964">
        <v>0</v>
      </c>
      <c r="F19" s="977">
        <v>0</v>
      </c>
      <c r="G19" s="977">
        <f t="shared" si="0"/>
        <v>163</v>
      </c>
      <c r="H19" s="328"/>
      <c r="I19" s="328"/>
      <c r="J19" s="328"/>
      <c r="K19" s="471" t="s">
        <v>409</v>
      </c>
      <c r="L19" s="2074"/>
    </row>
    <row r="20" spans="1:12" ht="24.95" customHeight="1" thickTop="1" thickBot="1" x14ac:dyDescent="0.45">
      <c r="A20" s="2083"/>
      <c r="B20" s="1030" t="s">
        <v>635</v>
      </c>
      <c r="C20" s="977">
        <v>35</v>
      </c>
      <c r="D20" s="977">
        <v>9</v>
      </c>
      <c r="E20" s="964">
        <v>0</v>
      </c>
      <c r="F20" s="977">
        <v>0</v>
      </c>
      <c r="G20" s="977">
        <f t="shared" si="0"/>
        <v>44</v>
      </c>
      <c r="H20" s="328"/>
      <c r="I20" s="328"/>
      <c r="J20" s="328"/>
      <c r="K20" s="471" t="s">
        <v>634</v>
      </c>
      <c r="L20" s="2074"/>
    </row>
    <row r="21" spans="1:12" ht="24.95" customHeight="1" thickTop="1" x14ac:dyDescent="0.4">
      <c r="A21" s="2084"/>
      <c r="B21" s="1031" t="s">
        <v>636</v>
      </c>
      <c r="C21" s="979">
        <v>252</v>
      </c>
      <c r="D21" s="979">
        <v>104</v>
      </c>
      <c r="E21" s="969">
        <v>0</v>
      </c>
      <c r="F21" s="979">
        <v>0</v>
      </c>
      <c r="G21" s="979">
        <f t="shared" si="0"/>
        <v>356</v>
      </c>
      <c r="H21" s="328"/>
      <c r="I21" s="328"/>
      <c r="J21" s="328"/>
      <c r="K21" s="472" t="s">
        <v>395</v>
      </c>
      <c r="L21" s="2075"/>
    </row>
    <row r="22" spans="1:12" ht="24.95" customHeight="1" thickBot="1" x14ac:dyDescent="0.45">
      <c r="A22" s="2085" t="s">
        <v>44</v>
      </c>
      <c r="B22" s="442" t="s">
        <v>629</v>
      </c>
      <c r="C22" s="1384">
        <v>49</v>
      </c>
      <c r="D22" s="1384">
        <v>4</v>
      </c>
      <c r="E22" s="975">
        <v>4</v>
      </c>
      <c r="F22" s="1384">
        <v>0</v>
      </c>
      <c r="G22" s="1384">
        <f t="shared" si="0"/>
        <v>57</v>
      </c>
      <c r="H22" s="328"/>
      <c r="I22" s="328"/>
      <c r="J22" s="328"/>
      <c r="K22" s="470" t="s">
        <v>628</v>
      </c>
      <c r="L22" s="2067" t="s">
        <v>561</v>
      </c>
    </row>
    <row r="23" spans="1:12" ht="24.95" customHeight="1" thickTop="1" thickBot="1" x14ac:dyDescent="0.45">
      <c r="A23" s="2082"/>
      <c r="B23" s="442" t="s">
        <v>630</v>
      </c>
      <c r="C23" s="1175">
        <v>0</v>
      </c>
      <c r="D23" s="1175">
        <v>0</v>
      </c>
      <c r="E23" s="1175">
        <v>0</v>
      </c>
      <c r="F23" s="1175">
        <v>0</v>
      </c>
      <c r="G23" s="977">
        <f t="shared" si="0"/>
        <v>0</v>
      </c>
      <c r="H23" s="328"/>
      <c r="I23" s="328"/>
      <c r="J23" s="328"/>
      <c r="K23" s="707" t="s">
        <v>408</v>
      </c>
      <c r="L23" s="2091"/>
    </row>
    <row r="24" spans="1:12" ht="24.95" customHeight="1" thickTop="1" thickBot="1" x14ac:dyDescent="0.45">
      <c r="A24" s="2086"/>
      <c r="B24" s="1030" t="s">
        <v>631</v>
      </c>
      <c r="C24" s="977">
        <v>8</v>
      </c>
      <c r="D24" s="977">
        <v>20</v>
      </c>
      <c r="E24" s="964">
        <v>0</v>
      </c>
      <c r="F24" s="977">
        <v>0</v>
      </c>
      <c r="G24" s="977">
        <f t="shared" si="0"/>
        <v>28</v>
      </c>
      <c r="H24" s="328"/>
      <c r="I24" s="328"/>
      <c r="J24" s="328"/>
      <c r="K24" s="471" t="s">
        <v>409</v>
      </c>
      <c r="L24" s="2068"/>
    </row>
    <row r="25" spans="1:12" ht="24.95" customHeight="1" thickTop="1" thickBot="1" x14ac:dyDescent="0.45">
      <c r="A25" s="2086"/>
      <c r="B25" s="1030" t="s">
        <v>635</v>
      </c>
      <c r="C25" s="977">
        <v>25</v>
      </c>
      <c r="D25" s="977">
        <v>11</v>
      </c>
      <c r="E25" s="964">
        <v>0</v>
      </c>
      <c r="F25" s="977">
        <v>0</v>
      </c>
      <c r="G25" s="977">
        <f t="shared" si="0"/>
        <v>36</v>
      </c>
      <c r="H25" s="328"/>
      <c r="I25" s="328"/>
      <c r="J25" s="328"/>
      <c r="K25" s="471" t="s">
        <v>634</v>
      </c>
      <c r="L25" s="2068"/>
    </row>
    <row r="26" spans="1:12" ht="24.95" customHeight="1" thickTop="1" x14ac:dyDescent="0.4">
      <c r="A26" s="2087"/>
      <c r="B26" s="1031" t="s">
        <v>636</v>
      </c>
      <c r="C26" s="979">
        <v>82</v>
      </c>
      <c r="D26" s="979">
        <v>35</v>
      </c>
      <c r="E26" s="969">
        <v>4</v>
      </c>
      <c r="F26" s="979">
        <v>0</v>
      </c>
      <c r="G26" s="979">
        <f t="shared" si="0"/>
        <v>121</v>
      </c>
      <c r="H26" s="328"/>
      <c r="I26" s="328"/>
      <c r="J26" s="328"/>
      <c r="K26" s="472" t="s">
        <v>395</v>
      </c>
      <c r="L26" s="2069"/>
    </row>
    <row r="27" spans="1:12" ht="24.95" customHeight="1" thickBot="1" x14ac:dyDescent="0.45">
      <c r="A27" s="2082" t="s">
        <v>49</v>
      </c>
      <c r="B27" s="442" t="s">
        <v>629</v>
      </c>
      <c r="C27" s="1384">
        <v>105</v>
      </c>
      <c r="D27" s="1384">
        <v>3</v>
      </c>
      <c r="E27" s="975">
        <v>1</v>
      </c>
      <c r="F27" s="1384">
        <v>0</v>
      </c>
      <c r="G27" s="968">
        <f t="shared" si="0"/>
        <v>109</v>
      </c>
      <c r="H27" s="328"/>
      <c r="I27" s="328"/>
      <c r="J27" s="328"/>
      <c r="K27" s="470" t="s">
        <v>628</v>
      </c>
      <c r="L27" s="2091" t="s">
        <v>562</v>
      </c>
    </row>
    <row r="28" spans="1:12" ht="24.95" customHeight="1" thickTop="1" thickBot="1" x14ac:dyDescent="0.45">
      <c r="A28" s="2083"/>
      <c r="B28" s="1030" t="s">
        <v>630</v>
      </c>
      <c r="C28" s="977">
        <v>10</v>
      </c>
      <c r="D28" s="977">
        <v>90</v>
      </c>
      <c r="E28" s="964">
        <v>2</v>
      </c>
      <c r="F28" s="977">
        <v>0</v>
      </c>
      <c r="G28" s="977">
        <f t="shared" si="0"/>
        <v>102</v>
      </c>
      <c r="H28" s="328"/>
      <c r="I28" s="328"/>
      <c r="J28" s="328"/>
      <c r="K28" s="471" t="s">
        <v>408</v>
      </c>
      <c r="L28" s="2092"/>
    </row>
    <row r="29" spans="1:12" ht="24.95" customHeight="1" thickTop="1" thickBot="1" x14ac:dyDescent="0.45">
      <c r="A29" s="2086"/>
      <c r="B29" s="1004" t="s">
        <v>631</v>
      </c>
      <c r="C29" s="964">
        <v>0</v>
      </c>
      <c r="D29" s="964">
        <v>0</v>
      </c>
      <c r="E29" s="964">
        <v>0</v>
      </c>
      <c r="F29" s="964">
        <v>0</v>
      </c>
      <c r="G29" s="977">
        <f t="shared" si="0"/>
        <v>0</v>
      </c>
      <c r="H29" s="328"/>
      <c r="I29" s="328"/>
      <c r="J29" s="328"/>
      <c r="K29" s="466" t="s">
        <v>409</v>
      </c>
      <c r="L29" s="2068"/>
    </row>
    <row r="30" spans="1:12" ht="24.95" customHeight="1" thickTop="1" thickBot="1" x14ac:dyDescent="0.45">
      <c r="A30" s="2083"/>
      <c r="B30" s="1030" t="s">
        <v>635</v>
      </c>
      <c r="C30" s="977">
        <v>50</v>
      </c>
      <c r="D30" s="977">
        <v>3</v>
      </c>
      <c r="E30" s="964">
        <v>0</v>
      </c>
      <c r="F30" s="977">
        <v>0</v>
      </c>
      <c r="G30" s="977">
        <f t="shared" si="0"/>
        <v>53</v>
      </c>
      <c r="H30" s="328"/>
      <c r="I30" s="328"/>
      <c r="J30" s="328"/>
      <c r="K30" s="471" t="s">
        <v>634</v>
      </c>
      <c r="L30" s="2092"/>
    </row>
    <row r="31" spans="1:12" ht="24.95" customHeight="1" thickTop="1" x14ac:dyDescent="0.4">
      <c r="A31" s="2084"/>
      <c r="B31" s="1031" t="s">
        <v>636</v>
      </c>
      <c r="C31" s="979">
        <v>165</v>
      </c>
      <c r="D31" s="979">
        <v>96</v>
      </c>
      <c r="E31" s="969">
        <v>3</v>
      </c>
      <c r="F31" s="979">
        <v>0</v>
      </c>
      <c r="G31" s="979">
        <f t="shared" si="0"/>
        <v>264</v>
      </c>
      <c r="H31" s="328"/>
      <c r="I31" s="328"/>
      <c r="J31" s="328"/>
      <c r="K31" s="472" t="s">
        <v>395</v>
      </c>
      <c r="L31" s="2093"/>
    </row>
    <row r="32" spans="1:12" ht="24.95" customHeight="1" thickBot="1" x14ac:dyDescent="0.45">
      <c r="A32" s="2085" t="s">
        <v>379</v>
      </c>
      <c r="B32" s="442" t="s">
        <v>629</v>
      </c>
      <c r="C32" s="1384">
        <v>114</v>
      </c>
      <c r="D32" s="1384">
        <v>85</v>
      </c>
      <c r="E32" s="975">
        <v>13</v>
      </c>
      <c r="F32" s="1384">
        <v>0</v>
      </c>
      <c r="G32" s="1384">
        <f t="shared" si="0"/>
        <v>212</v>
      </c>
      <c r="H32" s="328"/>
      <c r="I32" s="328"/>
      <c r="J32" s="328"/>
      <c r="K32" s="470" t="s">
        <v>628</v>
      </c>
      <c r="L32" s="2073" t="s">
        <v>563</v>
      </c>
    </row>
    <row r="33" spans="1:12" ht="24.95" customHeight="1" thickTop="1" thickBot="1" x14ac:dyDescent="0.45">
      <c r="A33" s="2086"/>
      <c r="B33" s="1030" t="s">
        <v>630</v>
      </c>
      <c r="C33" s="977">
        <v>2</v>
      </c>
      <c r="D33" s="977">
        <v>0</v>
      </c>
      <c r="E33" s="964">
        <v>1</v>
      </c>
      <c r="F33" s="977">
        <v>0</v>
      </c>
      <c r="G33" s="977">
        <f t="shared" si="0"/>
        <v>3</v>
      </c>
      <c r="H33" s="328"/>
      <c r="I33" s="328"/>
      <c r="J33" s="328"/>
      <c r="K33" s="471" t="s">
        <v>408</v>
      </c>
      <c r="L33" s="2074"/>
    </row>
    <row r="34" spans="1:12" ht="24.95" customHeight="1" thickTop="1" thickBot="1" x14ac:dyDescent="0.45">
      <c r="A34" s="2086"/>
      <c r="B34" s="1030" t="s">
        <v>631</v>
      </c>
      <c r="C34" s="977">
        <v>0</v>
      </c>
      <c r="D34" s="977">
        <v>1</v>
      </c>
      <c r="E34" s="964">
        <v>0</v>
      </c>
      <c r="F34" s="977">
        <v>0</v>
      </c>
      <c r="G34" s="977">
        <f t="shared" si="0"/>
        <v>1</v>
      </c>
      <c r="H34" s="328"/>
      <c r="I34" s="328"/>
      <c r="J34" s="328"/>
      <c r="K34" s="471" t="s">
        <v>409</v>
      </c>
      <c r="L34" s="2074"/>
    </row>
    <row r="35" spans="1:12" ht="24.95" customHeight="1" thickTop="1" thickBot="1" x14ac:dyDescent="0.45">
      <c r="A35" s="2086"/>
      <c r="B35" s="1030" t="s">
        <v>635</v>
      </c>
      <c r="C35" s="977">
        <v>62</v>
      </c>
      <c r="D35" s="977">
        <v>4</v>
      </c>
      <c r="E35" s="964">
        <v>0</v>
      </c>
      <c r="F35" s="977">
        <v>0</v>
      </c>
      <c r="G35" s="977">
        <f t="shared" si="0"/>
        <v>66</v>
      </c>
      <c r="H35" s="328"/>
      <c r="I35" s="328"/>
      <c r="J35" s="328"/>
      <c r="K35" s="471" t="s">
        <v>634</v>
      </c>
      <c r="L35" s="2074"/>
    </row>
    <row r="36" spans="1:12" ht="24.95" customHeight="1" thickTop="1" x14ac:dyDescent="0.4">
      <c r="A36" s="2087"/>
      <c r="B36" s="1031" t="s">
        <v>636</v>
      </c>
      <c r="C36" s="1375">
        <v>178</v>
      </c>
      <c r="D36" s="1375">
        <v>90</v>
      </c>
      <c r="E36" s="1375">
        <v>14</v>
      </c>
      <c r="F36" s="1375">
        <v>0</v>
      </c>
      <c r="G36" s="1375">
        <f t="shared" si="0"/>
        <v>282</v>
      </c>
      <c r="H36" s="328"/>
      <c r="I36" s="328"/>
      <c r="J36" s="328"/>
      <c r="K36" s="472" t="s">
        <v>395</v>
      </c>
      <c r="L36" s="2075"/>
    </row>
    <row r="37" spans="1:12" ht="24.95" customHeight="1" x14ac:dyDescent="0.2">
      <c r="A37" s="2111" t="s">
        <v>174</v>
      </c>
      <c r="B37" s="1134" t="s">
        <v>629</v>
      </c>
      <c r="C37" s="1183">
        <v>5</v>
      </c>
      <c r="D37" s="1183">
        <v>1</v>
      </c>
      <c r="E37" s="1183">
        <v>0</v>
      </c>
      <c r="F37" s="1183">
        <v>0</v>
      </c>
      <c r="G37" s="1183">
        <f t="shared" si="0"/>
        <v>6</v>
      </c>
      <c r="H37" s="1134"/>
      <c r="I37" s="1134"/>
      <c r="J37" s="1134"/>
      <c r="K37" s="1134" t="s">
        <v>628</v>
      </c>
      <c r="L37" s="2105" t="s">
        <v>439</v>
      </c>
    </row>
    <row r="38" spans="1:12" ht="24.95" customHeight="1" x14ac:dyDescent="0.2">
      <c r="A38" s="2112"/>
      <c r="B38" s="1134" t="s">
        <v>630</v>
      </c>
      <c r="C38" s="1385">
        <v>1</v>
      </c>
      <c r="D38" s="1385">
        <v>23</v>
      </c>
      <c r="E38" s="1385">
        <v>0</v>
      </c>
      <c r="F38" s="1385">
        <v>0</v>
      </c>
      <c r="G38" s="1385">
        <f t="shared" si="0"/>
        <v>24</v>
      </c>
      <c r="H38" s="1134"/>
      <c r="I38" s="1134"/>
      <c r="J38" s="1134"/>
      <c r="K38" s="1134" t="s">
        <v>408</v>
      </c>
      <c r="L38" s="2074"/>
    </row>
    <row r="39" spans="1:12" ht="24.95" customHeight="1" x14ac:dyDescent="0.2">
      <c r="A39" s="2112"/>
      <c r="B39" s="1134" t="s">
        <v>631</v>
      </c>
      <c r="C39" s="1386">
        <v>0</v>
      </c>
      <c r="D39" s="1386">
        <v>0</v>
      </c>
      <c r="E39" s="1386">
        <v>0</v>
      </c>
      <c r="F39" s="1386">
        <v>0</v>
      </c>
      <c r="G39" s="1385">
        <f t="shared" si="0"/>
        <v>0</v>
      </c>
      <c r="H39" s="1134">
        <v>0</v>
      </c>
      <c r="I39" s="1134">
        <v>0</v>
      </c>
      <c r="J39" s="1134">
        <v>0</v>
      </c>
      <c r="K39" s="1134" t="s">
        <v>409</v>
      </c>
      <c r="L39" s="2074"/>
    </row>
    <row r="40" spans="1:12" ht="24.95" customHeight="1" x14ac:dyDescent="0.2">
      <c r="A40" s="2112"/>
      <c r="B40" s="1134" t="s">
        <v>635</v>
      </c>
      <c r="C40" s="1386">
        <v>0</v>
      </c>
      <c r="D40" s="1386">
        <v>0</v>
      </c>
      <c r="E40" s="1386">
        <v>0</v>
      </c>
      <c r="F40" s="1386">
        <v>0</v>
      </c>
      <c r="G40" s="1385">
        <f t="shared" si="0"/>
        <v>0</v>
      </c>
      <c r="H40" s="1134"/>
      <c r="I40" s="1134"/>
      <c r="J40" s="1134"/>
      <c r="K40" s="1134" t="s">
        <v>683</v>
      </c>
      <c r="L40" s="2074"/>
    </row>
    <row r="41" spans="1:12" ht="24.95" customHeight="1" thickBot="1" x14ac:dyDescent="0.25">
      <c r="A41" s="2113"/>
      <c r="B41" s="1135" t="s">
        <v>636</v>
      </c>
      <c r="C41" s="1043">
        <v>6</v>
      </c>
      <c r="D41" s="1043">
        <v>24</v>
      </c>
      <c r="E41" s="1043">
        <v>0</v>
      </c>
      <c r="F41" s="1043">
        <v>0</v>
      </c>
      <c r="G41" s="1043">
        <f t="shared" si="0"/>
        <v>30</v>
      </c>
      <c r="H41" s="1135"/>
      <c r="I41" s="1135"/>
      <c r="J41" s="1135"/>
      <c r="K41" s="1135" t="s">
        <v>395</v>
      </c>
      <c r="L41" s="2106"/>
    </row>
    <row r="42" spans="1:12" ht="24.95" customHeight="1" thickBot="1" x14ac:dyDescent="0.25">
      <c r="A42" s="2107" t="s">
        <v>363</v>
      </c>
      <c r="B42" s="1136" t="s">
        <v>629</v>
      </c>
      <c r="C42" s="1387">
        <v>12439</v>
      </c>
      <c r="D42" s="1387">
        <v>7479</v>
      </c>
      <c r="E42" s="1387">
        <v>529</v>
      </c>
      <c r="F42" s="1387">
        <v>5</v>
      </c>
      <c r="G42" s="1387">
        <f>SUM(C42:F42)</f>
        <v>20452</v>
      </c>
      <c r="H42" s="1137"/>
      <c r="I42" s="1137"/>
      <c r="J42" s="1137"/>
      <c r="K42" s="1137" t="s">
        <v>628</v>
      </c>
      <c r="L42" s="2109" t="s">
        <v>458</v>
      </c>
    </row>
    <row r="43" spans="1:12" ht="24.95" customHeight="1" thickTop="1" thickBot="1" x14ac:dyDescent="0.45">
      <c r="A43" s="2089"/>
      <c r="B43" s="1193" t="s">
        <v>630</v>
      </c>
      <c r="C43" s="1252">
        <v>1082</v>
      </c>
      <c r="D43" s="1252">
        <v>3800</v>
      </c>
      <c r="E43" s="1252">
        <v>644</v>
      </c>
      <c r="F43" s="1252">
        <v>3</v>
      </c>
      <c r="G43" s="1252">
        <f t="shared" ref="G43:G46" si="1">SUM(C43:F43)</f>
        <v>5529</v>
      </c>
      <c r="H43" s="655"/>
      <c r="I43" s="647"/>
      <c r="J43" s="647" t="s">
        <v>107</v>
      </c>
      <c r="K43" s="1146" t="s">
        <v>408</v>
      </c>
      <c r="L43" s="2071"/>
    </row>
    <row r="44" spans="1:12" ht="24.95" customHeight="1" thickTop="1" thickBot="1" x14ac:dyDescent="0.45">
      <c r="A44" s="2089"/>
      <c r="B44" s="1193" t="s">
        <v>631</v>
      </c>
      <c r="C44" s="1252">
        <v>1242</v>
      </c>
      <c r="D44" s="1252">
        <v>1554</v>
      </c>
      <c r="E44" s="1252">
        <v>125</v>
      </c>
      <c r="F44" s="1252">
        <v>11</v>
      </c>
      <c r="G44" s="1252">
        <f t="shared" si="1"/>
        <v>2932</v>
      </c>
      <c r="H44" s="655"/>
      <c r="I44" s="647"/>
      <c r="J44" s="647"/>
      <c r="K44" s="1146" t="s">
        <v>409</v>
      </c>
      <c r="L44" s="2071"/>
    </row>
    <row r="45" spans="1:12" ht="24.95" customHeight="1" thickTop="1" thickBot="1" x14ac:dyDescent="0.45">
      <c r="A45" s="2089"/>
      <c r="B45" s="1193" t="s">
        <v>635</v>
      </c>
      <c r="C45" s="1252">
        <v>5084</v>
      </c>
      <c r="D45" s="1252">
        <v>1682</v>
      </c>
      <c r="E45" s="1252">
        <v>122</v>
      </c>
      <c r="F45" s="1252">
        <v>19</v>
      </c>
      <c r="G45" s="1252">
        <f t="shared" si="1"/>
        <v>6907</v>
      </c>
      <c r="H45" s="655"/>
      <c r="I45" s="647"/>
      <c r="J45" s="647"/>
      <c r="K45" s="1146" t="s">
        <v>634</v>
      </c>
      <c r="L45" s="2071"/>
    </row>
    <row r="46" spans="1:12" ht="24.95" customHeight="1" thickTop="1" thickBot="1" x14ac:dyDescent="0.45">
      <c r="A46" s="2108"/>
      <c r="B46" s="1197" t="s">
        <v>636</v>
      </c>
      <c r="C46" s="1388">
        <v>19847</v>
      </c>
      <c r="D46" s="1388">
        <v>14515</v>
      </c>
      <c r="E46" s="1388">
        <v>1420</v>
      </c>
      <c r="F46" s="1388">
        <v>38</v>
      </c>
      <c r="G46" s="1388">
        <f t="shared" si="1"/>
        <v>35820</v>
      </c>
      <c r="H46" s="657"/>
      <c r="I46" s="658"/>
      <c r="J46" s="658"/>
      <c r="K46" s="1148" t="s">
        <v>395</v>
      </c>
      <c r="L46" s="2110"/>
    </row>
    <row r="48" spans="1:12" ht="14.25" x14ac:dyDescent="0.2">
      <c r="K48"/>
    </row>
    <row r="49" spans="11:11" ht="14.25" x14ac:dyDescent="0.2">
      <c r="K49"/>
    </row>
    <row r="50" spans="11:11" x14ac:dyDescent="0.4">
      <c r="K50" s="403"/>
    </row>
    <row r="51" spans="11:11" x14ac:dyDescent="0.4">
      <c r="K51" s="403"/>
    </row>
  </sheetData>
  <mergeCells count="24">
    <mergeCell ref="A2:L2"/>
    <mergeCell ref="A3:L3"/>
    <mergeCell ref="A4:A5"/>
    <mergeCell ref="B4:B5"/>
    <mergeCell ref="C4:F4"/>
    <mergeCell ref="G4:G5"/>
    <mergeCell ref="L4:L5"/>
    <mergeCell ref="K4:K5"/>
    <mergeCell ref="A7:A11"/>
    <mergeCell ref="L7:L11"/>
    <mergeCell ref="A12:A16"/>
    <mergeCell ref="L12:L16"/>
    <mergeCell ref="A17:A21"/>
    <mergeCell ref="L17:L21"/>
    <mergeCell ref="L37:L41"/>
    <mergeCell ref="A42:A46"/>
    <mergeCell ref="L42:L46"/>
    <mergeCell ref="A22:A26"/>
    <mergeCell ref="L22:L26"/>
    <mergeCell ref="A27:A31"/>
    <mergeCell ref="L27:L31"/>
    <mergeCell ref="A32:A36"/>
    <mergeCell ref="L32:L36"/>
    <mergeCell ref="A37:A41"/>
  </mergeCells>
  <printOptions horizontalCentered="1" verticalCentered="1"/>
  <pageMargins left="0.33" right="0.7" top="0.63" bottom="0.52" header="0.3" footer="0.3"/>
  <pageSetup paperSize="9" scale="60" orientation="portrait" r:id="rId1"/>
  <headerFooter>
    <oddFooter>&amp;C&amp;14 31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44"/>
  <sheetViews>
    <sheetView rightToLeft="1" view="pageBreakPreview" zoomScale="80" zoomScaleNormal="70" zoomScaleSheetLayoutView="80" workbookViewId="0">
      <selection activeCell="N9" sqref="N9"/>
    </sheetView>
  </sheetViews>
  <sheetFormatPr defaultColWidth="9.125" defaultRowHeight="30" x14ac:dyDescent="0.4"/>
  <cols>
    <col min="1" max="1" width="32.75" style="262" customWidth="1"/>
    <col min="2" max="2" width="7.875" style="262" customWidth="1"/>
    <col min="3" max="3" width="13.125" style="262" customWidth="1"/>
    <col min="4" max="4" width="8.75" style="262" customWidth="1"/>
    <col min="5" max="5" width="7.75" style="262" customWidth="1"/>
    <col min="6" max="6" width="8.75" style="262" customWidth="1"/>
    <col min="7" max="7" width="12.625" style="262" customWidth="1"/>
    <col min="8" max="8" width="15.125" style="262" customWidth="1"/>
    <col min="9" max="9" width="9.625" style="328" customWidth="1"/>
    <col min="10" max="10" width="39.25" style="367" customWidth="1"/>
    <col min="11" max="11" width="1.875" style="262" hidden="1" customWidth="1"/>
    <col min="12" max="12" width="3.375" style="262" hidden="1" customWidth="1"/>
    <col min="13" max="16384" width="9.125" style="262"/>
  </cols>
  <sheetData>
    <row r="1" spans="1:14" ht="24.75" customHeight="1" x14ac:dyDescent="0.4">
      <c r="A1" s="381" t="s">
        <v>843</v>
      </c>
      <c r="B1" s="381"/>
      <c r="C1" s="381"/>
      <c r="D1" s="381"/>
      <c r="E1" s="381"/>
      <c r="F1" s="381"/>
      <c r="G1" s="381"/>
      <c r="H1" s="381"/>
      <c r="J1" s="1775" t="s">
        <v>844</v>
      </c>
      <c r="K1" s="1775"/>
    </row>
    <row r="2" spans="1:14" ht="19.5" customHeight="1" x14ac:dyDescent="0.2">
      <c r="A2" s="2140" t="s">
        <v>829</v>
      </c>
      <c r="B2" s="2140"/>
      <c r="C2" s="2140"/>
      <c r="D2" s="2140"/>
      <c r="E2" s="2140"/>
      <c r="F2" s="2140"/>
      <c r="G2" s="2140"/>
      <c r="H2" s="2140"/>
      <c r="I2" s="2140"/>
      <c r="J2" s="2140"/>
    </row>
    <row r="3" spans="1:14" ht="37.5" customHeight="1" thickBot="1" x14ac:dyDescent="0.25">
      <c r="A3" s="1747" t="s">
        <v>830</v>
      </c>
      <c r="B3" s="1747"/>
      <c r="C3" s="1747"/>
      <c r="D3" s="1747"/>
      <c r="E3" s="1747"/>
      <c r="F3" s="1747"/>
      <c r="G3" s="1747"/>
      <c r="H3" s="1747"/>
      <c r="I3" s="1747"/>
      <c r="J3" s="1747"/>
      <c r="K3" s="1747"/>
      <c r="L3" s="384"/>
    </row>
    <row r="4" spans="1:14" ht="21.75" customHeight="1" thickBot="1" x14ac:dyDescent="0.25">
      <c r="A4" s="2156" t="s">
        <v>290</v>
      </c>
      <c r="B4" s="2156"/>
      <c r="C4" s="2047" t="s">
        <v>633</v>
      </c>
      <c r="D4" s="1985" t="s">
        <v>557</v>
      </c>
      <c r="E4" s="1985"/>
      <c r="F4" s="1985"/>
      <c r="G4" s="1985"/>
      <c r="H4" s="2047" t="s">
        <v>554</v>
      </c>
      <c r="I4" s="1787" t="s">
        <v>390</v>
      </c>
      <c r="J4" s="2161" t="s">
        <v>405</v>
      </c>
      <c r="K4" s="2161"/>
    </row>
    <row r="5" spans="1:14" ht="18" customHeight="1" thickBot="1" x14ac:dyDescent="0.25">
      <c r="A5" s="2157"/>
      <c r="B5" s="2157"/>
      <c r="C5" s="1986"/>
      <c r="D5" s="1378">
        <v>4</v>
      </c>
      <c r="E5" s="1378">
        <v>6</v>
      </c>
      <c r="F5" s="1378">
        <v>8</v>
      </c>
      <c r="G5" s="1378" t="s">
        <v>780</v>
      </c>
      <c r="H5" s="1986"/>
      <c r="I5" s="1789"/>
      <c r="J5" s="2162"/>
      <c r="K5" s="2162"/>
    </row>
    <row r="6" spans="1:14" ht="20.100000000000001" customHeight="1" thickBot="1" x14ac:dyDescent="0.25">
      <c r="A6" s="579" t="s">
        <v>746</v>
      </c>
      <c r="B6" s="579"/>
      <c r="C6" s="580"/>
      <c r="D6" s="533"/>
      <c r="E6" s="533"/>
      <c r="F6" s="533"/>
      <c r="G6" s="533"/>
      <c r="H6" s="534"/>
      <c r="I6" s="600"/>
      <c r="J6" s="597" t="s">
        <v>797</v>
      </c>
      <c r="K6" s="597"/>
    </row>
    <row r="7" spans="1:14" ht="20.100000000000001" customHeight="1" x14ac:dyDescent="0.25">
      <c r="A7" s="2158" t="s">
        <v>85</v>
      </c>
      <c r="B7" s="2158"/>
      <c r="C7" s="442" t="s">
        <v>629</v>
      </c>
      <c r="D7" s="336">
        <v>275</v>
      </c>
      <c r="E7" s="336">
        <v>2</v>
      </c>
      <c r="F7" s="336">
        <v>1</v>
      </c>
      <c r="G7" s="336">
        <v>1</v>
      </c>
      <c r="H7" s="336">
        <f>SUM(D7:G7)</f>
        <v>279</v>
      </c>
      <c r="I7" s="470" t="s">
        <v>628</v>
      </c>
      <c r="J7" s="2142" t="s">
        <v>581</v>
      </c>
      <c r="K7" s="2142"/>
    </row>
    <row r="8" spans="1:14" ht="20.100000000000001" customHeight="1" x14ac:dyDescent="0.2">
      <c r="A8" s="2132"/>
      <c r="B8" s="2132"/>
      <c r="C8" s="1030" t="s">
        <v>630</v>
      </c>
      <c r="D8" s="335">
        <v>0</v>
      </c>
      <c r="E8" s="335">
        <v>0</v>
      </c>
      <c r="F8" s="335">
        <v>0</v>
      </c>
      <c r="G8" s="335">
        <v>0</v>
      </c>
      <c r="H8" s="335">
        <f t="shared" ref="H8:H61" si="0">SUM(D8:G8)</f>
        <v>0</v>
      </c>
      <c r="I8" s="471" t="s">
        <v>408</v>
      </c>
      <c r="J8" s="2142"/>
      <c r="K8" s="2142"/>
    </row>
    <row r="9" spans="1:14" ht="20.100000000000001" customHeight="1" x14ac:dyDescent="0.2">
      <c r="A9" s="2132"/>
      <c r="B9" s="2132"/>
      <c r="C9" s="1030" t="s">
        <v>631</v>
      </c>
      <c r="D9" s="335">
        <v>2</v>
      </c>
      <c r="E9" s="335">
        <v>36</v>
      </c>
      <c r="F9" s="335">
        <v>0</v>
      </c>
      <c r="G9" s="335">
        <v>0</v>
      </c>
      <c r="H9" s="335">
        <f t="shared" si="0"/>
        <v>38</v>
      </c>
      <c r="I9" s="471" t="s">
        <v>409</v>
      </c>
      <c r="J9" s="2142"/>
      <c r="K9" s="2142"/>
      <c r="N9" s="604"/>
    </row>
    <row r="10" spans="1:14" ht="20.100000000000001" customHeight="1" x14ac:dyDescent="0.2">
      <c r="A10" s="2132"/>
      <c r="B10" s="2132"/>
      <c r="C10" s="1005" t="s">
        <v>635</v>
      </c>
      <c r="D10" s="603">
        <v>75</v>
      </c>
      <c r="E10" s="603">
        <v>2</v>
      </c>
      <c r="F10" s="603">
        <v>0</v>
      </c>
      <c r="G10" s="603">
        <v>0</v>
      </c>
      <c r="H10" s="603">
        <f t="shared" si="0"/>
        <v>77</v>
      </c>
      <c r="I10" s="1007" t="s">
        <v>683</v>
      </c>
      <c r="J10" s="2142"/>
      <c r="K10" s="2142"/>
    </row>
    <row r="11" spans="1:14" ht="20.100000000000001" customHeight="1" x14ac:dyDescent="0.2">
      <c r="A11" s="2159"/>
      <c r="B11" s="2159"/>
      <c r="C11" s="1031" t="s">
        <v>636</v>
      </c>
      <c r="D11" s="857">
        <v>352</v>
      </c>
      <c r="E11" s="857">
        <v>40</v>
      </c>
      <c r="F11" s="857">
        <v>1</v>
      </c>
      <c r="G11" s="857">
        <v>1</v>
      </c>
      <c r="H11" s="857">
        <f t="shared" si="0"/>
        <v>394</v>
      </c>
      <c r="I11" s="472" t="s">
        <v>395</v>
      </c>
      <c r="J11" s="2160"/>
      <c r="K11" s="2160"/>
    </row>
    <row r="12" spans="1:14" ht="20.100000000000001" customHeight="1" x14ac:dyDescent="0.25">
      <c r="A12" s="2132" t="s">
        <v>315</v>
      </c>
      <c r="B12" s="2132"/>
      <c r="C12" s="442" t="s">
        <v>629</v>
      </c>
      <c r="D12" s="336">
        <v>27</v>
      </c>
      <c r="E12" s="336">
        <v>1</v>
      </c>
      <c r="F12" s="336">
        <v>0</v>
      </c>
      <c r="G12" s="336">
        <v>0</v>
      </c>
      <c r="H12" s="336">
        <f t="shared" si="0"/>
        <v>28</v>
      </c>
      <c r="I12" s="470" t="s">
        <v>628</v>
      </c>
      <c r="J12" s="2141" t="s">
        <v>442</v>
      </c>
      <c r="K12" s="2141"/>
    </row>
    <row r="13" spans="1:14" ht="20.100000000000001" customHeight="1" x14ac:dyDescent="0.2">
      <c r="A13" s="2132"/>
      <c r="B13" s="2132"/>
      <c r="C13" s="1030" t="s">
        <v>630</v>
      </c>
      <c r="D13" s="335">
        <v>3</v>
      </c>
      <c r="E13" s="335">
        <v>14</v>
      </c>
      <c r="F13" s="335">
        <v>3</v>
      </c>
      <c r="G13" s="335">
        <v>0</v>
      </c>
      <c r="H13" s="335">
        <f t="shared" si="0"/>
        <v>20</v>
      </c>
      <c r="I13" s="471" t="s">
        <v>408</v>
      </c>
      <c r="J13" s="2142"/>
      <c r="K13" s="2142"/>
    </row>
    <row r="14" spans="1:14" ht="20.100000000000001" customHeight="1" x14ac:dyDescent="0.2">
      <c r="A14" s="2132"/>
      <c r="B14" s="2132"/>
      <c r="C14" s="1030" t="s">
        <v>631</v>
      </c>
      <c r="D14" s="335">
        <v>0</v>
      </c>
      <c r="E14" s="335">
        <v>7</v>
      </c>
      <c r="F14" s="335">
        <v>0</v>
      </c>
      <c r="G14" s="335">
        <v>0</v>
      </c>
      <c r="H14" s="335">
        <f t="shared" si="0"/>
        <v>7</v>
      </c>
      <c r="I14" s="471" t="s">
        <v>409</v>
      </c>
      <c r="J14" s="2142"/>
      <c r="K14" s="2142"/>
    </row>
    <row r="15" spans="1:14" ht="20.100000000000001" customHeight="1" x14ac:dyDescent="0.2">
      <c r="A15" s="2132"/>
      <c r="B15" s="2132"/>
      <c r="C15" s="1005" t="s">
        <v>635</v>
      </c>
      <c r="D15" s="603">
        <v>2</v>
      </c>
      <c r="E15" s="603">
        <v>0</v>
      </c>
      <c r="F15" s="603">
        <v>0</v>
      </c>
      <c r="G15" s="603">
        <v>0</v>
      </c>
      <c r="H15" s="603">
        <f t="shared" si="0"/>
        <v>2</v>
      </c>
      <c r="I15" s="1007" t="s">
        <v>683</v>
      </c>
      <c r="J15" s="2142"/>
      <c r="K15" s="2142"/>
    </row>
    <row r="16" spans="1:14" ht="20.100000000000001" customHeight="1" x14ac:dyDescent="0.2">
      <c r="A16" s="2132"/>
      <c r="B16" s="2132"/>
      <c r="C16" s="1031" t="s">
        <v>636</v>
      </c>
      <c r="D16" s="857">
        <v>32</v>
      </c>
      <c r="E16" s="857">
        <v>22</v>
      </c>
      <c r="F16" s="857">
        <v>3</v>
      </c>
      <c r="G16" s="857">
        <v>0</v>
      </c>
      <c r="H16" s="857">
        <f t="shared" si="0"/>
        <v>57</v>
      </c>
      <c r="I16" s="472" t="s">
        <v>395</v>
      </c>
      <c r="J16" s="2143"/>
      <c r="K16" s="2143"/>
    </row>
    <row r="17" spans="1:17" ht="20.100000000000001" customHeight="1" x14ac:dyDescent="0.25">
      <c r="A17" s="2149" t="s">
        <v>57</v>
      </c>
      <c r="B17" s="2149"/>
      <c r="C17" s="442" t="s">
        <v>629</v>
      </c>
      <c r="D17" s="336">
        <v>342</v>
      </c>
      <c r="E17" s="336">
        <v>16</v>
      </c>
      <c r="F17" s="336">
        <v>0</v>
      </c>
      <c r="G17" s="336">
        <v>0</v>
      </c>
      <c r="H17" s="336">
        <f t="shared" si="0"/>
        <v>358</v>
      </c>
      <c r="I17" s="470" t="s">
        <v>628</v>
      </c>
      <c r="J17" s="2141" t="s">
        <v>501</v>
      </c>
      <c r="K17" s="2141"/>
    </row>
    <row r="18" spans="1:17" ht="20.100000000000001" customHeight="1" x14ac:dyDescent="0.2">
      <c r="A18" s="2116"/>
      <c r="B18" s="2116"/>
      <c r="C18" s="1030" t="s">
        <v>630</v>
      </c>
      <c r="D18" s="335">
        <v>9</v>
      </c>
      <c r="E18" s="335">
        <v>53</v>
      </c>
      <c r="F18" s="335">
        <v>0</v>
      </c>
      <c r="G18" s="335">
        <v>0</v>
      </c>
      <c r="H18" s="335">
        <f t="shared" si="0"/>
        <v>62</v>
      </c>
      <c r="I18" s="471" t="s">
        <v>408</v>
      </c>
      <c r="J18" s="2142"/>
      <c r="K18" s="2142"/>
      <c r="P18" s="2132"/>
      <c r="Q18" s="2132"/>
    </row>
    <row r="19" spans="1:17" ht="20.100000000000001" customHeight="1" x14ac:dyDescent="0.2">
      <c r="A19" s="2116"/>
      <c r="B19" s="2116"/>
      <c r="C19" s="1030" t="s">
        <v>631</v>
      </c>
      <c r="D19" s="335">
        <v>0</v>
      </c>
      <c r="E19" s="335">
        <v>11</v>
      </c>
      <c r="F19" s="335">
        <v>36</v>
      </c>
      <c r="G19" s="335">
        <v>0</v>
      </c>
      <c r="H19" s="335">
        <f t="shared" si="0"/>
        <v>47</v>
      </c>
      <c r="I19" s="471" t="s">
        <v>409</v>
      </c>
      <c r="J19" s="2142"/>
      <c r="K19" s="2142"/>
      <c r="P19" s="2132"/>
      <c r="Q19" s="2132"/>
    </row>
    <row r="20" spans="1:17" ht="20.100000000000001" customHeight="1" x14ac:dyDescent="0.2">
      <c r="A20" s="2116"/>
      <c r="B20" s="2116"/>
      <c r="C20" s="1030" t="s">
        <v>635</v>
      </c>
      <c r="D20" s="603">
        <v>87</v>
      </c>
      <c r="E20" s="603">
        <v>15</v>
      </c>
      <c r="F20" s="603">
        <v>0</v>
      </c>
      <c r="G20" s="603">
        <v>2</v>
      </c>
      <c r="H20" s="603">
        <f t="shared" si="0"/>
        <v>104</v>
      </c>
      <c r="I20" s="471" t="s">
        <v>634</v>
      </c>
      <c r="J20" s="2142"/>
      <c r="K20" s="2142"/>
      <c r="P20" s="2132"/>
      <c r="Q20" s="2132"/>
    </row>
    <row r="21" spans="1:17" ht="20.100000000000001" customHeight="1" x14ac:dyDescent="0.2">
      <c r="A21" s="2150"/>
      <c r="B21" s="2150"/>
      <c r="C21" s="1031" t="s">
        <v>636</v>
      </c>
      <c r="D21" s="857">
        <v>438</v>
      </c>
      <c r="E21" s="857">
        <v>95</v>
      </c>
      <c r="F21" s="857">
        <v>36</v>
      </c>
      <c r="G21" s="857">
        <v>2</v>
      </c>
      <c r="H21" s="857">
        <f t="shared" si="0"/>
        <v>571</v>
      </c>
      <c r="I21" s="472" t="s">
        <v>395</v>
      </c>
      <c r="J21" s="2143"/>
      <c r="K21" s="2143"/>
      <c r="P21" s="2132"/>
      <c r="Q21" s="2132"/>
    </row>
    <row r="22" spans="1:17" ht="20.100000000000001" customHeight="1" x14ac:dyDescent="0.25">
      <c r="A22" s="2132" t="s">
        <v>316</v>
      </c>
      <c r="B22" s="2132"/>
      <c r="C22" s="442" t="s">
        <v>629</v>
      </c>
      <c r="D22" s="336">
        <v>216</v>
      </c>
      <c r="E22" s="336">
        <v>20</v>
      </c>
      <c r="F22" s="336">
        <v>1</v>
      </c>
      <c r="G22" s="336">
        <v>0</v>
      </c>
      <c r="H22" s="336">
        <f t="shared" si="0"/>
        <v>237</v>
      </c>
      <c r="I22" s="470" t="s">
        <v>628</v>
      </c>
      <c r="J22" s="2141" t="s">
        <v>443</v>
      </c>
      <c r="K22" s="2141"/>
      <c r="P22" s="2132"/>
      <c r="Q22" s="2132"/>
    </row>
    <row r="23" spans="1:17" ht="20.100000000000001" customHeight="1" x14ac:dyDescent="0.2">
      <c r="A23" s="2132"/>
      <c r="B23" s="2132"/>
      <c r="C23" s="1030" t="s">
        <v>630</v>
      </c>
      <c r="D23" s="335">
        <v>58</v>
      </c>
      <c r="E23" s="335">
        <v>129</v>
      </c>
      <c r="F23" s="335">
        <v>41</v>
      </c>
      <c r="G23" s="335">
        <v>0</v>
      </c>
      <c r="H23" s="335">
        <f t="shared" si="0"/>
        <v>228</v>
      </c>
      <c r="I23" s="471" t="s">
        <v>408</v>
      </c>
      <c r="J23" s="2142"/>
      <c r="K23" s="2142"/>
    </row>
    <row r="24" spans="1:17" ht="20.100000000000001" customHeight="1" x14ac:dyDescent="0.2">
      <c r="A24" s="2132"/>
      <c r="B24" s="2132"/>
      <c r="C24" s="1030" t="s">
        <v>631</v>
      </c>
      <c r="D24" s="335">
        <v>4</v>
      </c>
      <c r="E24" s="335">
        <v>4</v>
      </c>
      <c r="F24" s="335">
        <v>2</v>
      </c>
      <c r="G24" s="335">
        <v>0</v>
      </c>
      <c r="H24" s="335">
        <f t="shared" si="0"/>
        <v>10</v>
      </c>
      <c r="I24" s="471" t="s">
        <v>409</v>
      </c>
      <c r="J24" s="2142"/>
      <c r="K24" s="2142"/>
    </row>
    <row r="25" spans="1:17" ht="20.100000000000001" customHeight="1" x14ac:dyDescent="0.2">
      <c r="A25" s="2132"/>
      <c r="B25" s="2132"/>
      <c r="C25" s="1030" t="s">
        <v>635</v>
      </c>
      <c r="D25" s="603">
        <v>333</v>
      </c>
      <c r="E25" s="603">
        <v>811</v>
      </c>
      <c r="F25" s="603">
        <v>1</v>
      </c>
      <c r="G25" s="603">
        <v>0</v>
      </c>
      <c r="H25" s="603">
        <f t="shared" si="0"/>
        <v>1145</v>
      </c>
      <c r="I25" s="471" t="s">
        <v>634</v>
      </c>
      <c r="J25" s="2142"/>
      <c r="K25" s="2142"/>
    </row>
    <row r="26" spans="1:17" ht="20.100000000000001" customHeight="1" x14ac:dyDescent="0.2">
      <c r="A26" s="2132"/>
      <c r="B26" s="2132"/>
      <c r="C26" s="1031" t="s">
        <v>636</v>
      </c>
      <c r="D26" s="857">
        <v>611</v>
      </c>
      <c r="E26" s="857">
        <v>964</v>
      </c>
      <c r="F26" s="857">
        <v>45</v>
      </c>
      <c r="G26" s="857">
        <v>0</v>
      </c>
      <c r="H26" s="857">
        <f t="shared" si="0"/>
        <v>1620</v>
      </c>
      <c r="I26" s="472" t="s">
        <v>395</v>
      </c>
      <c r="J26" s="2143"/>
      <c r="K26" s="2143"/>
    </row>
    <row r="27" spans="1:17" ht="20.100000000000001" customHeight="1" x14ac:dyDescent="0.25">
      <c r="A27" s="2149" t="s">
        <v>366</v>
      </c>
      <c r="B27" s="2149"/>
      <c r="C27" s="442" t="s">
        <v>629</v>
      </c>
      <c r="D27" s="336">
        <v>62</v>
      </c>
      <c r="E27" s="336">
        <v>5</v>
      </c>
      <c r="F27" s="336">
        <v>0</v>
      </c>
      <c r="G27" s="336">
        <v>0</v>
      </c>
      <c r="H27" s="336">
        <f t="shared" si="0"/>
        <v>67</v>
      </c>
      <c r="I27" s="470" t="s">
        <v>628</v>
      </c>
      <c r="J27" s="2141" t="s">
        <v>444</v>
      </c>
      <c r="K27" s="2141"/>
    </row>
    <row r="28" spans="1:17" ht="20.100000000000001" customHeight="1" x14ac:dyDescent="0.2">
      <c r="A28" s="2116"/>
      <c r="B28" s="2116"/>
      <c r="C28" s="1030" t="s">
        <v>630</v>
      </c>
      <c r="D28" s="335">
        <v>0</v>
      </c>
      <c r="E28" s="335">
        <v>15</v>
      </c>
      <c r="F28" s="335">
        <v>3</v>
      </c>
      <c r="G28" s="335">
        <v>0</v>
      </c>
      <c r="H28" s="335">
        <f t="shared" si="0"/>
        <v>18</v>
      </c>
      <c r="I28" s="471" t="s">
        <v>408</v>
      </c>
      <c r="J28" s="2142"/>
      <c r="K28" s="2142"/>
    </row>
    <row r="29" spans="1:17" ht="20.100000000000001" customHeight="1" x14ac:dyDescent="0.2">
      <c r="A29" s="2116"/>
      <c r="B29" s="2116"/>
      <c r="C29" s="1030" t="s">
        <v>631</v>
      </c>
      <c r="D29" s="335">
        <v>0</v>
      </c>
      <c r="E29" s="335">
        <v>15</v>
      </c>
      <c r="F29" s="335">
        <v>1</v>
      </c>
      <c r="G29" s="335">
        <v>0</v>
      </c>
      <c r="H29" s="335">
        <f t="shared" si="0"/>
        <v>16</v>
      </c>
      <c r="I29" s="471" t="s">
        <v>409</v>
      </c>
      <c r="J29" s="2142"/>
      <c r="K29" s="2142"/>
    </row>
    <row r="30" spans="1:17" ht="20.100000000000001" customHeight="1" x14ac:dyDescent="0.2">
      <c r="A30" s="2116"/>
      <c r="B30" s="2116"/>
      <c r="C30" s="1030" t="s">
        <v>635</v>
      </c>
      <c r="D30" s="603">
        <v>3</v>
      </c>
      <c r="E30" s="603">
        <v>0</v>
      </c>
      <c r="F30" s="603">
        <v>0</v>
      </c>
      <c r="G30" s="603">
        <v>0</v>
      </c>
      <c r="H30" s="603">
        <f t="shared" si="0"/>
        <v>3</v>
      </c>
      <c r="I30" s="471" t="s">
        <v>634</v>
      </c>
      <c r="J30" s="2142"/>
      <c r="K30" s="2142"/>
    </row>
    <row r="31" spans="1:17" ht="20.100000000000001" customHeight="1" x14ac:dyDescent="0.2">
      <c r="A31" s="2150"/>
      <c r="B31" s="2150"/>
      <c r="C31" s="1031" t="s">
        <v>636</v>
      </c>
      <c r="D31" s="857">
        <v>65</v>
      </c>
      <c r="E31" s="857">
        <v>35</v>
      </c>
      <c r="F31" s="857">
        <v>4</v>
      </c>
      <c r="G31" s="857">
        <v>0</v>
      </c>
      <c r="H31" s="857">
        <f t="shared" si="0"/>
        <v>104</v>
      </c>
      <c r="I31" s="472" t="s">
        <v>395</v>
      </c>
      <c r="J31" s="2143"/>
      <c r="K31" s="2143"/>
    </row>
    <row r="32" spans="1:17" ht="20.100000000000001" customHeight="1" x14ac:dyDescent="0.25">
      <c r="A32" s="2137" t="s">
        <v>370</v>
      </c>
      <c r="B32" s="2137"/>
      <c r="C32" s="442" t="s">
        <v>629</v>
      </c>
      <c r="D32" s="336">
        <v>8</v>
      </c>
      <c r="E32" s="336">
        <v>4</v>
      </c>
      <c r="F32" s="336">
        <v>0</v>
      </c>
      <c r="G32" s="336">
        <v>0</v>
      </c>
      <c r="H32" s="336">
        <f t="shared" si="0"/>
        <v>12</v>
      </c>
      <c r="I32" s="470" t="s">
        <v>628</v>
      </c>
      <c r="J32" s="2141" t="s">
        <v>445</v>
      </c>
      <c r="K32" s="2141"/>
    </row>
    <row r="33" spans="1:11" ht="20.100000000000001" customHeight="1" x14ac:dyDescent="0.2">
      <c r="A33" s="2116"/>
      <c r="B33" s="2116"/>
      <c r="C33" s="1030" t="s">
        <v>630</v>
      </c>
      <c r="D33" s="335">
        <v>0</v>
      </c>
      <c r="E33" s="335">
        <v>12</v>
      </c>
      <c r="F33" s="335">
        <v>0</v>
      </c>
      <c r="G33" s="335">
        <v>0</v>
      </c>
      <c r="H33" s="335">
        <f t="shared" si="0"/>
        <v>12</v>
      </c>
      <c r="I33" s="471" t="s">
        <v>408</v>
      </c>
      <c r="J33" s="2142"/>
      <c r="K33" s="2142"/>
    </row>
    <row r="34" spans="1:11" ht="20.100000000000001" customHeight="1" x14ac:dyDescent="0.2">
      <c r="A34" s="2116"/>
      <c r="B34" s="2116"/>
      <c r="C34" s="1004" t="s">
        <v>631</v>
      </c>
      <c r="D34" s="335">
        <v>0</v>
      </c>
      <c r="E34" s="335">
        <v>0</v>
      </c>
      <c r="F34" s="335">
        <v>0</v>
      </c>
      <c r="G34" s="335">
        <v>0</v>
      </c>
      <c r="H34" s="335">
        <f t="shared" si="0"/>
        <v>0</v>
      </c>
      <c r="I34" s="466" t="s">
        <v>409</v>
      </c>
      <c r="J34" s="2142"/>
      <c r="K34" s="2142"/>
    </row>
    <row r="35" spans="1:11" ht="20.100000000000001" customHeight="1" x14ac:dyDescent="0.2">
      <c r="A35" s="2116"/>
      <c r="B35" s="2116"/>
      <c r="C35" s="1030" t="s">
        <v>635</v>
      </c>
      <c r="D35" s="603">
        <v>0</v>
      </c>
      <c r="E35" s="603">
        <v>6</v>
      </c>
      <c r="F35" s="603">
        <v>0</v>
      </c>
      <c r="G35" s="603">
        <v>0</v>
      </c>
      <c r="H35" s="603">
        <f t="shared" si="0"/>
        <v>6</v>
      </c>
      <c r="I35" s="471" t="s">
        <v>634</v>
      </c>
      <c r="J35" s="2142"/>
      <c r="K35" s="2142"/>
    </row>
    <row r="36" spans="1:11" ht="20.100000000000001" customHeight="1" x14ac:dyDescent="0.2">
      <c r="A36" s="2138"/>
      <c r="B36" s="2138"/>
      <c r="C36" s="1031" t="s">
        <v>636</v>
      </c>
      <c r="D36" s="857">
        <v>8</v>
      </c>
      <c r="E36" s="857">
        <v>22</v>
      </c>
      <c r="F36" s="857">
        <v>0</v>
      </c>
      <c r="G36" s="857">
        <v>0</v>
      </c>
      <c r="H36" s="857">
        <f t="shared" si="0"/>
        <v>30</v>
      </c>
      <c r="I36" s="472" t="s">
        <v>395</v>
      </c>
      <c r="J36" s="2143"/>
      <c r="K36" s="2143"/>
    </row>
    <row r="37" spans="1:11" ht="20.100000000000001" customHeight="1" x14ac:dyDescent="0.2">
      <c r="A37" s="2115" t="s">
        <v>674</v>
      </c>
      <c r="B37" s="1138"/>
      <c r="C37" s="451" t="s">
        <v>678</v>
      </c>
      <c r="D37" s="336">
        <v>111</v>
      </c>
      <c r="E37" s="336">
        <v>15</v>
      </c>
      <c r="F37" s="336">
        <v>0</v>
      </c>
      <c r="G37" s="336">
        <v>1</v>
      </c>
      <c r="H37" s="336">
        <f t="shared" si="0"/>
        <v>127</v>
      </c>
      <c r="I37" s="468" t="s">
        <v>628</v>
      </c>
      <c r="J37" s="2118" t="s">
        <v>446</v>
      </c>
      <c r="K37" s="1033"/>
    </row>
    <row r="38" spans="1:11" ht="20.100000000000001" customHeight="1" x14ac:dyDescent="0.2">
      <c r="A38" s="2116"/>
      <c r="B38" s="1032"/>
      <c r="C38" s="1004" t="s">
        <v>679</v>
      </c>
      <c r="D38" s="335">
        <v>1</v>
      </c>
      <c r="E38" s="335">
        <v>10</v>
      </c>
      <c r="F38" s="335">
        <v>9</v>
      </c>
      <c r="G38" s="335">
        <v>0</v>
      </c>
      <c r="H38" s="335">
        <f t="shared" si="0"/>
        <v>20</v>
      </c>
      <c r="I38" s="466" t="s">
        <v>408</v>
      </c>
      <c r="J38" s="2041"/>
      <c r="K38" s="1033"/>
    </row>
    <row r="39" spans="1:11" ht="20.100000000000001" customHeight="1" x14ac:dyDescent="0.2">
      <c r="A39" s="2116"/>
      <c r="B39" s="1032"/>
      <c r="C39" s="1004" t="s">
        <v>680</v>
      </c>
      <c r="D39" s="335">
        <v>4</v>
      </c>
      <c r="E39" s="335">
        <v>55</v>
      </c>
      <c r="F39" s="335">
        <v>4</v>
      </c>
      <c r="G39" s="335">
        <v>0</v>
      </c>
      <c r="H39" s="335">
        <f t="shared" si="0"/>
        <v>63</v>
      </c>
      <c r="I39" s="466" t="s">
        <v>409</v>
      </c>
      <c r="J39" s="2041"/>
      <c r="K39" s="1033"/>
    </row>
    <row r="40" spans="1:11" ht="20.100000000000001" customHeight="1" x14ac:dyDescent="0.2">
      <c r="A40" s="2116"/>
      <c r="B40" s="1032"/>
      <c r="C40" s="1004" t="s">
        <v>681</v>
      </c>
      <c r="D40" s="603">
        <v>9</v>
      </c>
      <c r="E40" s="603">
        <v>4</v>
      </c>
      <c r="F40" s="603">
        <v>0</v>
      </c>
      <c r="G40" s="603">
        <v>0</v>
      </c>
      <c r="H40" s="603">
        <f t="shared" si="0"/>
        <v>13</v>
      </c>
      <c r="I40" s="466" t="s">
        <v>634</v>
      </c>
      <c r="J40" s="2041"/>
      <c r="K40" s="1033"/>
    </row>
    <row r="41" spans="1:11" ht="20.100000000000001" customHeight="1" x14ac:dyDescent="0.2">
      <c r="A41" s="2117"/>
      <c r="B41" s="1139"/>
      <c r="C41" s="445" t="s">
        <v>636</v>
      </c>
      <c r="D41" s="857">
        <v>125</v>
      </c>
      <c r="E41" s="857">
        <v>84</v>
      </c>
      <c r="F41" s="857">
        <v>13</v>
      </c>
      <c r="G41" s="857">
        <v>1</v>
      </c>
      <c r="H41" s="857">
        <f t="shared" si="0"/>
        <v>223</v>
      </c>
      <c r="I41" s="467" t="s">
        <v>395</v>
      </c>
      <c r="J41" s="2054"/>
      <c r="K41" s="1033"/>
    </row>
    <row r="42" spans="1:11" ht="20.100000000000001" customHeight="1" x14ac:dyDescent="0.2">
      <c r="A42" s="2116" t="s">
        <v>682</v>
      </c>
      <c r="B42" s="1032"/>
      <c r="C42" s="442" t="s">
        <v>678</v>
      </c>
      <c r="D42" s="336">
        <v>15</v>
      </c>
      <c r="E42" s="336">
        <v>0</v>
      </c>
      <c r="F42" s="336">
        <v>0</v>
      </c>
      <c r="G42" s="336">
        <v>0</v>
      </c>
      <c r="H42" s="336">
        <f t="shared" si="0"/>
        <v>15</v>
      </c>
      <c r="I42" s="468" t="s">
        <v>628</v>
      </c>
      <c r="J42" s="2119" t="s">
        <v>784</v>
      </c>
      <c r="K42" s="1033"/>
    </row>
    <row r="43" spans="1:11" ht="20.100000000000001" customHeight="1" x14ac:dyDescent="0.2">
      <c r="A43" s="2116"/>
      <c r="B43" s="1032"/>
      <c r="C43" s="442" t="s">
        <v>679</v>
      </c>
      <c r="D43" s="335">
        <v>0</v>
      </c>
      <c r="E43" s="335">
        <v>7</v>
      </c>
      <c r="F43" s="335">
        <v>3</v>
      </c>
      <c r="G43" s="335">
        <v>0</v>
      </c>
      <c r="H43" s="335">
        <f t="shared" si="0"/>
        <v>10</v>
      </c>
      <c r="I43" s="466" t="s">
        <v>408</v>
      </c>
      <c r="J43" s="1604"/>
      <c r="K43" s="1033"/>
    </row>
    <row r="44" spans="1:11" ht="20.100000000000001" customHeight="1" x14ac:dyDescent="0.2">
      <c r="A44" s="2116"/>
      <c r="B44" s="1032"/>
      <c r="C44" s="442" t="s">
        <v>631</v>
      </c>
      <c r="D44" s="335">
        <v>0</v>
      </c>
      <c r="E44" s="335">
        <v>0</v>
      </c>
      <c r="F44" s="335">
        <v>0</v>
      </c>
      <c r="G44" s="335">
        <v>0</v>
      </c>
      <c r="H44" s="335">
        <f t="shared" si="0"/>
        <v>0</v>
      </c>
      <c r="I44" s="466" t="s">
        <v>409</v>
      </c>
      <c r="J44" s="1604"/>
      <c r="K44" s="1033"/>
    </row>
    <row r="45" spans="1:11" ht="20.100000000000001" customHeight="1" x14ac:dyDescent="0.2">
      <c r="A45" s="2116"/>
      <c r="B45" s="1032"/>
      <c r="C45" s="442" t="s">
        <v>681</v>
      </c>
      <c r="D45" s="603">
        <v>9</v>
      </c>
      <c r="E45" s="603">
        <v>0</v>
      </c>
      <c r="F45" s="603">
        <v>0</v>
      </c>
      <c r="G45" s="603">
        <v>0</v>
      </c>
      <c r="H45" s="603">
        <f t="shared" si="0"/>
        <v>9</v>
      </c>
      <c r="I45" s="466" t="s">
        <v>634</v>
      </c>
      <c r="J45" s="1604"/>
      <c r="K45" s="1033"/>
    </row>
    <row r="46" spans="1:11" ht="20.100000000000001" customHeight="1" x14ac:dyDescent="0.2">
      <c r="A46" s="2117"/>
      <c r="B46" s="1032"/>
      <c r="C46" s="442" t="s">
        <v>636</v>
      </c>
      <c r="D46" s="857">
        <v>24</v>
      </c>
      <c r="E46" s="857">
        <v>7</v>
      </c>
      <c r="F46" s="857">
        <v>3</v>
      </c>
      <c r="G46" s="857">
        <v>0</v>
      </c>
      <c r="H46" s="857">
        <f t="shared" si="0"/>
        <v>34</v>
      </c>
      <c r="I46" s="467" t="s">
        <v>395</v>
      </c>
      <c r="J46" s="2120"/>
      <c r="K46" s="1033"/>
    </row>
    <row r="47" spans="1:11" ht="20.100000000000001" customHeight="1" x14ac:dyDescent="0.25">
      <c r="A47" s="2130" t="s">
        <v>160</v>
      </c>
      <c r="B47" s="2130"/>
      <c r="C47" s="446" t="s">
        <v>629</v>
      </c>
      <c r="D47" s="336">
        <v>3</v>
      </c>
      <c r="E47" s="336">
        <v>0</v>
      </c>
      <c r="F47" s="336">
        <v>0</v>
      </c>
      <c r="G47" s="336">
        <v>0</v>
      </c>
      <c r="H47" s="336">
        <f t="shared" si="0"/>
        <v>3</v>
      </c>
      <c r="I47" s="1140" t="s">
        <v>628</v>
      </c>
      <c r="J47" s="2144" t="s">
        <v>448</v>
      </c>
      <c r="K47" s="2144"/>
    </row>
    <row r="48" spans="1:11" ht="20.100000000000001" customHeight="1" x14ac:dyDescent="0.2">
      <c r="A48" s="2116"/>
      <c r="B48" s="2116"/>
      <c r="C48" s="1004" t="s">
        <v>630</v>
      </c>
      <c r="D48" s="335">
        <v>0</v>
      </c>
      <c r="E48" s="335">
        <v>6</v>
      </c>
      <c r="F48" s="335">
        <v>1</v>
      </c>
      <c r="G48" s="335">
        <v>0</v>
      </c>
      <c r="H48" s="335">
        <f t="shared" si="0"/>
        <v>7</v>
      </c>
      <c r="I48" s="466" t="s">
        <v>408</v>
      </c>
      <c r="J48" s="2145"/>
      <c r="K48" s="2145"/>
    </row>
    <row r="49" spans="1:11" ht="20.100000000000001" customHeight="1" x14ac:dyDescent="0.2">
      <c r="A49" s="2116"/>
      <c r="B49" s="2116"/>
      <c r="C49" s="1004" t="s">
        <v>631</v>
      </c>
      <c r="D49" s="335">
        <v>6</v>
      </c>
      <c r="E49" s="335">
        <v>0</v>
      </c>
      <c r="F49" s="335">
        <v>0</v>
      </c>
      <c r="G49" s="335">
        <v>0</v>
      </c>
      <c r="H49" s="335">
        <f t="shared" si="0"/>
        <v>6</v>
      </c>
      <c r="I49" s="466" t="s">
        <v>409</v>
      </c>
      <c r="J49" s="2145"/>
      <c r="K49" s="2145"/>
    </row>
    <row r="50" spans="1:11" ht="20.100000000000001" customHeight="1" x14ac:dyDescent="0.2">
      <c r="A50" s="2116"/>
      <c r="B50" s="2116"/>
      <c r="C50" s="1004" t="s">
        <v>635</v>
      </c>
      <c r="D50" s="603">
        <v>11</v>
      </c>
      <c r="E50" s="603">
        <v>0</v>
      </c>
      <c r="F50" s="603">
        <v>0</v>
      </c>
      <c r="G50" s="603">
        <v>0</v>
      </c>
      <c r="H50" s="603">
        <f t="shared" si="0"/>
        <v>11</v>
      </c>
      <c r="I50" s="466" t="s">
        <v>634</v>
      </c>
      <c r="J50" s="2145"/>
      <c r="K50" s="2145"/>
    </row>
    <row r="51" spans="1:11" ht="20.100000000000001" customHeight="1" x14ac:dyDescent="0.2">
      <c r="A51" s="2117"/>
      <c r="B51" s="2117"/>
      <c r="C51" s="445" t="s">
        <v>636</v>
      </c>
      <c r="D51" s="857">
        <v>20</v>
      </c>
      <c r="E51" s="857">
        <v>6</v>
      </c>
      <c r="F51" s="857">
        <v>1</v>
      </c>
      <c r="G51" s="857">
        <v>0</v>
      </c>
      <c r="H51" s="857">
        <f t="shared" si="0"/>
        <v>27</v>
      </c>
      <c r="I51" s="467" t="s">
        <v>395</v>
      </c>
      <c r="J51" s="2146"/>
      <c r="K51" s="2146"/>
    </row>
    <row r="52" spans="1:11" ht="20.100000000000001" customHeight="1" x14ac:dyDescent="0.25">
      <c r="A52" s="2131" t="s">
        <v>318</v>
      </c>
      <c r="B52" s="2131"/>
      <c r="C52" s="442" t="s">
        <v>629</v>
      </c>
      <c r="D52" s="336">
        <v>12</v>
      </c>
      <c r="E52" s="336">
        <v>16</v>
      </c>
      <c r="F52" s="336">
        <v>0</v>
      </c>
      <c r="G52" s="336">
        <v>0</v>
      </c>
      <c r="H52" s="336">
        <f t="shared" si="0"/>
        <v>28</v>
      </c>
      <c r="I52" s="475" t="s">
        <v>628</v>
      </c>
      <c r="J52" s="2147" t="s">
        <v>449</v>
      </c>
      <c r="K52" s="2147"/>
    </row>
    <row r="53" spans="1:11" ht="20.100000000000001" customHeight="1" x14ac:dyDescent="0.2">
      <c r="A53" s="2132"/>
      <c r="B53" s="2132"/>
      <c r="C53" s="774" t="s">
        <v>630</v>
      </c>
      <c r="D53" s="335">
        <v>0</v>
      </c>
      <c r="E53" s="335">
        <v>0</v>
      </c>
      <c r="F53" s="335">
        <v>16</v>
      </c>
      <c r="G53" s="335">
        <v>0</v>
      </c>
      <c r="H53" s="335">
        <f t="shared" si="0"/>
        <v>16</v>
      </c>
      <c r="I53" s="471" t="s">
        <v>408</v>
      </c>
      <c r="J53" s="2145"/>
      <c r="K53" s="2145"/>
    </row>
    <row r="54" spans="1:11" ht="20.100000000000001" customHeight="1" x14ac:dyDescent="0.2">
      <c r="A54" s="2132"/>
      <c r="B54" s="2132"/>
      <c r="C54" s="774" t="s">
        <v>631</v>
      </c>
      <c r="D54" s="335">
        <v>0</v>
      </c>
      <c r="E54" s="335">
        <v>17</v>
      </c>
      <c r="F54" s="335">
        <v>5</v>
      </c>
      <c r="G54" s="335">
        <v>0</v>
      </c>
      <c r="H54" s="335">
        <f t="shared" si="0"/>
        <v>22</v>
      </c>
      <c r="I54" s="471" t="s">
        <v>409</v>
      </c>
      <c r="J54" s="2145"/>
      <c r="K54" s="2145"/>
    </row>
    <row r="55" spans="1:11" ht="20.100000000000001" customHeight="1" x14ac:dyDescent="0.2">
      <c r="A55" s="2132"/>
      <c r="B55" s="2132"/>
      <c r="C55" s="774" t="s">
        <v>635</v>
      </c>
      <c r="D55" s="603">
        <v>7</v>
      </c>
      <c r="E55" s="603">
        <v>0</v>
      </c>
      <c r="F55" s="603">
        <v>0</v>
      </c>
      <c r="G55" s="603">
        <v>0</v>
      </c>
      <c r="H55" s="603">
        <f t="shared" si="0"/>
        <v>7</v>
      </c>
      <c r="I55" s="471" t="s">
        <v>634</v>
      </c>
      <c r="J55" s="2145"/>
      <c r="K55" s="2145"/>
    </row>
    <row r="56" spans="1:11" ht="20.100000000000001" customHeight="1" x14ac:dyDescent="0.2">
      <c r="A56" s="2133"/>
      <c r="B56" s="2133"/>
      <c r="C56" s="775" t="s">
        <v>636</v>
      </c>
      <c r="D56" s="857">
        <v>19</v>
      </c>
      <c r="E56" s="857">
        <v>33</v>
      </c>
      <c r="F56" s="857">
        <v>21</v>
      </c>
      <c r="G56" s="857">
        <v>0</v>
      </c>
      <c r="H56" s="857">
        <f t="shared" si="0"/>
        <v>73</v>
      </c>
      <c r="I56" s="467" t="s">
        <v>395</v>
      </c>
      <c r="J56" s="2148"/>
      <c r="K56" s="2148"/>
    </row>
    <row r="57" spans="1:11" ht="20.100000000000001" customHeight="1" x14ac:dyDescent="0.25">
      <c r="A57" s="2134" t="s">
        <v>317</v>
      </c>
      <c r="B57" s="2134"/>
      <c r="C57" s="646" t="s">
        <v>629</v>
      </c>
      <c r="D57" s="1389">
        <v>13</v>
      </c>
      <c r="E57" s="1389">
        <v>4</v>
      </c>
      <c r="F57" s="1389">
        <v>0</v>
      </c>
      <c r="G57" s="1389">
        <v>0</v>
      </c>
      <c r="H57" s="851">
        <f t="shared" si="0"/>
        <v>17</v>
      </c>
      <c r="I57" s="789" t="s">
        <v>628</v>
      </c>
      <c r="J57" s="2151" t="s">
        <v>450</v>
      </c>
      <c r="K57" s="2151"/>
    </row>
    <row r="58" spans="1:11" ht="20.100000000000001" customHeight="1" x14ac:dyDescent="0.2">
      <c r="A58" s="2135"/>
      <c r="B58" s="2135"/>
      <c r="C58" s="649" t="s">
        <v>630</v>
      </c>
      <c r="D58" s="1390">
        <v>0</v>
      </c>
      <c r="E58" s="1390">
        <v>19</v>
      </c>
      <c r="F58" s="1390">
        <v>13</v>
      </c>
      <c r="G58" s="1390">
        <v>0</v>
      </c>
      <c r="H58" s="852">
        <f t="shared" si="0"/>
        <v>32</v>
      </c>
      <c r="I58" s="650" t="s">
        <v>408</v>
      </c>
      <c r="J58" s="2152"/>
      <c r="K58" s="2152"/>
    </row>
    <row r="59" spans="1:11" ht="20.100000000000001" customHeight="1" x14ac:dyDescent="0.2">
      <c r="A59" s="2135"/>
      <c r="B59" s="2135"/>
      <c r="C59" s="649" t="s">
        <v>631</v>
      </c>
      <c r="D59" s="1390">
        <v>0</v>
      </c>
      <c r="E59" s="1390">
        <v>0</v>
      </c>
      <c r="F59" s="1390">
        <v>0</v>
      </c>
      <c r="G59" s="1390">
        <v>2</v>
      </c>
      <c r="H59" s="852">
        <f t="shared" si="0"/>
        <v>2</v>
      </c>
      <c r="I59" s="650" t="s">
        <v>409</v>
      </c>
      <c r="J59" s="2152"/>
      <c r="K59" s="2152"/>
    </row>
    <row r="60" spans="1:11" ht="20.100000000000001" customHeight="1" x14ac:dyDescent="0.2">
      <c r="A60" s="2135"/>
      <c r="B60" s="2135"/>
      <c r="C60" s="649" t="s">
        <v>635</v>
      </c>
      <c r="D60" s="1390">
        <v>35</v>
      </c>
      <c r="E60" s="1390">
        <v>0</v>
      </c>
      <c r="F60" s="1390">
        <v>0</v>
      </c>
      <c r="G60" s="1390">
        <v>0</v>
      </c>
      <c r="H60" s="1391">
        <f t="shared" si="0"/>
        <v>35</v>
      </c>
      <c r="I60" s="650" t="s">
        <v>634</v>
      </c>
      <c r="J60" s="2152"/>
      <c r="K60" s="2152"/>
    </row>
    <row r="61" spans="1:11" ht="20.100000000000001" customHeight="1" x14ac:dyDescent="0.2">
      <c r="A61" s="2136"/>
      <c r="B61" s="2136"/>
      <c r="C61" s="642" t="s">
        <v>636</v>
      </c>
      <c r="D61" s="1392">
        <v>48</v>
      </c>
      <c r="E61" s="1392">
        <v>23</v>
      </c>
      <c r="F61" s="1392">
        <v>13</v>
      </c>
      <c r="G61" s="1392">
        <v>2</v>
      </c>
      <c r="H61" s="854">
        <f t="shared" si="0"/>
        <v>86</v>
      </c>
      <c r="I61" s="652" t="s">
        <v>395</v>
      </c>
      <c r="J61" s="2153"/>
      <c r="K61" s="2153"/>
    </row>
    <row r="62" spans="1:11" ht="26.25" customHeight="1" x14ac:dyDescent="0.4">
      <c r="A62" s="385"/>
      <c r="B62" s="385"/>
      <c r="C62" s="385"/>
      <c r="D62" s="385"/>
      <c r="E62" s="385"/>
      <c r="F62" s="385"/>
      <c r="G62" s="385"/>
      <c r="H62" s="385"/>
      <c r="I62" s="403"/>
      <c r="J62" s="2139"/>
      <c r="K62" s="2139"/>
    </row>
    <row r="63" spans="1:11" ht="40.5" customHeight="1" x14ac:dyDescent="0.2">
      <c r="A63" s="2140"/>
      <c r="B63" s="2140"/>
      <c r="C63" s="2140"/>
      <c r="D63" s="2140"/>
      <c r="E63" s="2140"/>
      <c r="F63" s="2140"/>
      <c r="G63" s="2140"/>
      <c r="H63" s="2140"/>
      <c r="I63" s="2140"/>
      <c r="J63" s="2140"/>
      <c r="K63" s="388"/>
    </row>
    <row r="64" spans="1:11" ht="48" customHeight="1" x14ac:dyDescent="0.2">
      <c r="A64" s="1754"/>
      <c r="B64" s="1754"/>
      <c r="C64" s="1754"/>
      <c r="D64" s="1754"/>
      <c r="E64" s="1754"/>
      <c r="F64" s="1754"/>
      <c r="G64" s="1754"/>
      <c r="H64" s="1754"/>
      <c r="I64" s="1754"/>
      <c r="J64" s="1754"/>
      <c r="K64" s="1754"/>
    </row>
    <row r="65" spans="1:11" ht="25.5" customHeight="1" x14ac:dyDescent="0.4">
      <c r="A65" s="2128"/>
      <c r="B65" s="2128"/>
      <c r="C65" s="2095"/>
      <c r="D65" s="2095"/>
      <c r="E65" s="2095"/>
      <c r="F65" s="2095"/>
      <c r="G65" s="2095"/>
      <c r="H65" s="2095"/>
      <c r="I65" s="403"/>
      <c r="J65" s="2128"/>
      <c r="K65" s="2128"/>
    </row>
    <row r="66" spans="1:11" ht="27" customHeight="1" x14ac:dyDescent="0.4">
      <c r="A66" s="2128"/>
      <c r="B66" s="2128"/>
      <c r="C66" s="2095"/>
      <c r="D66" s="400"/>
      <c r="E66" s="400"/>
      <c r="F66" s="400"/>
      <c r="G66" s="400"/>
      <c r="H66" s="2095"/>
      <c r="I66" s="403"/>
      <c r="J66" s="2128"/>
      <c r="K66" s="2128"/>
    </row>
    <row r="67" spans="1:11" ht="28.5" customHeight="1" x14ac:dyDescent="0.4">
      <c r="A67" s="2116"/>
      <c r="B67" s="2116"/>
      <c r="C67" s="387"/>
      <c r="D67" s="332"/>
      <c r="E67" s="332"/>
      <c r="F67" s="332"/>
      <c r="G67" s="332"/>
      <c r="H67" s="387"/>
      <c r="I67" s="403"/>
      <c r="J67" s="2129"/>
      <c r="K67" s="2129"/>
    </row>
    <row r="68" spans="1:11" ht="26.25" customHeight="1" x14ac:dyDescent="0.4">
      <c r="A68" s="2116"/>
      <c r="B68" s="2116"/>
      <c r="C68" s="387"/>
      <c r="D68" s="332"/>
      <c r="E68" s="332"/>
      <c r="F68" s="332"/>
      <c r="G68" s="332"/>
      <c r="H68" s="387"/>
      <c r="I68" s="403"/>
      <c r="J68" s="2129"/>
      <c r="K68" s="2129"/>
    </row>
    <row r="69" spans="1:11" ht="26.1" customHeight="1" x14ac:dyDescent="0.4">
      <c r="A69" s="2132"/>
      <c r="B69" s="2132"/>
      <c r="C69" s="400"/>
      <c r="D69" s="352"/>
      <c r="E69" s="352"/>
      <c r="F69" s="352"/>
      <c r="G69" s="352"/>
      <c r="H69" s="352"/>
      <c r="I69" s="403"/>
      <c r="J69" s="2154"/>
      <c r="K69" s="2154"/>
    </row>
    <row r="70" spans="1:11" ht="26.1" customHeight="1" x14ac:dyDescent="0.4">
      <c r="A70" s="2132"/>
      <c r="B70" s="2132"/>
      <c r="C70" s="400"/>
      <c r="D70" s="352"/>
      <c r="E70" s="352"/>
      <c r="F70" s="352"/>
      <c r="G70" s="352"/>
      <c r="H70" s="352"/>
      <c r="I70" s="403"/>
      <c r="J70" s="2154"/>
      <c r="K70" s="2154"/>
    </row>
    <row r="71" spans="1:11" ht="26.1" customHeight="1" x14ac:dyDescent="0.4">
      <c r="A71" s="2132"/>
      <c r="B71" s="2132"/>
      <c r="C71" s="400"/>
      <c r="D71" s="352"/>
      <c r="E71" s="352"/>
      <c r="F71" s="352"/>
      <c r="G71" s="352"/>
      <c r="H71" s="352"/>
      <c r="I71" s="403"/>
      <c r="J71" s="2154"/>
      <c r="K71" s="2154"/>
    </row>
    <row r="72" spans="1:11" ht="26.1" customHeight="1" x14ac:dyDescent="0.4">
      <c r="A72" s="2132"/>
      <c r="B72" s="2132"/>
      <c r="C72" s="400"/>
      <c r="D72" s="352"/>
      <c r="E72" s="352"/>
      <c r="F72" s="352"/>
      <c r="G72" s="352"/>
      <c r="H72" s="352"/>
      <c r="I72" s="403"/>
      <c r="J72" s="2154"/>
      <c r="K72" s="2154"/>
    </row>
    <row r="73" spans="1:11" ht="26.1" customHeight="1" x14ac:dyDescent="0.4">
      <c r="A73" s="2132"/>
      <c r="B73" s="2132"/>
      <c r="C73" s="400"/>
      <c r="D73" s="352"/>
      <c r="E73" s="352"/>
      <c r="F73" s="352"/>
      <c r="G73" s="352"/>
      <c r="H73" s="352"/>
      <c r="I73" s="403"/>
      <c r="J73" s="2154"/>
      <c r="K73" s="2154"/>
    </row>
    <row r="74" spans="1:11" ht="26.1" customHeight="1" x14ac:dyDescent="0.4">
      <c r="A74" s="2116"/>
      <c r="B74" s="2116"/>
      <c r="C74" s="400"/>
      <c r="D74" s="352"/>
      <c r="E74" s="352"/>
      <c r="F74" s="352"/>
      <c r="G74" s="352"/>
      <c r="H74" s="352"/>
      <c r="I74" s="403"/>
      <c r="J74" s="2126"/>
      <c r="K74" s="2126"/>
    </row>
    <row r="75" spans="1:11" ht="26.1" customHeight="1" x14ac:dyDescent="0.4">
      <c r="A75" s="2116"/>
      <c r="B75" s="2116"/>
      <c r="C75" s="400"/>
      <c r="D75" s="352"/>
      <c r="E75" s="352"/>
      <c r="F75" s="352"/>
      <c r="G75" s="352"/>
      <c r="H75" s="352"/>
      <c r="I75" s="403"/>
      <c r="J75" s="2126"/>
      <c r="K75" s="2126"/>
    </row>
    <row r="76" spans="1:11" ht="26.1" customHeight="1" x14ac:dyDescent="0.4">
      <c r="A76" s="2116"/>
      <c r="B76" s="2116"/>
      <c r="C76" s="400"/>
      <c r="D76" s="352"/>
      <c r="E76" s="352"/>
      <c r="F76" s="352"/>
      <c r="G76" s="352"/>
      <c r="H76" s="352"/>
      <c r="I76" s="403"/>
      <c r="J76" s="2126"/>
      <c r="K76" s="2126"/>
    </row>
    <row r="77" spans="1:11" ht="26.1" customHeight="1" x14ac:dyDescent="0.4">
      <c r="A77" s="2116"/>
      <c r="B77" s="2116"/>
      <c r="C77" s="400"/>
      <c r="D77" s="352"/>
      <c r="E77" s="352"/>
      <c r="F77" s="352"/>
      <c r="G77" s="352"/>
      <c r="H77" s="352"/>
      <c r="I77" s="403"/>
      <c r="J77" s="2126"/>
      <c r="K77" s="2126"/>
    </row>
    <row r="78" spans="1:11" ht="26.1" customHeight="1" x14ac:dyDescent="0.4">
      <c r="A78" s="2116"/>
      <c r="B78" s="2116"/>
      <c r="C78" s="400"/>
      <c r="D78" s="352"/>
      <c r="E78" s="352"/>
      <c r="F78" s="352"/>
      <c r="G78" s="352"/>
      <c r="H78" s="352"/>
      <c r="I78" s="403"/>
      <c r="J78" s="2126"/>
      <c r="K78" s="2126"/>
    </row>
    <row r="79" spans="1:11" ht="26.1" customHeight="1" x14ac:dyDescent="0.4">
      <c r="A79" s="2116"/>
      <c r="B79" s="2116"/>
      <c r="C79" s="400"/>
      <c r="D79" s="352"/>
      <c r="E79" s="352"/>
      <c r="F79" s="352"/>
      <c r="G79" s="352"/>
      <c r="H79" s="352"/>
      <c r="I79" s="403"/>
      <c r="J79" s="2126"/>
      <c r="K79" s="2126"/>
    </row>
    <row r="80" spans="1:11" ht="26.1" customHeight="1" x14ac:dyDescent="0.4">
      <c r="A80" s="2116"/>
      <c r="B80" s="2116"/>
      <c r="C80" s="400"/>
      <c r="D80" s="352"/>
      <c r="E80" s="352"/>
      <c r="F80" s="352"/>
      <c r="G80" s="352"/>
      <c r="H80" s="352"/>
      <c r="I80" s="403"/>
      <c r="J80" s="2126"/>
      <c r="K80" s="2126"/>
    </row>
    <row r="81" spans="1:11" ht="26.1" customHeight="1" x14ac:dyDescent="0.4">
      <c r="A81" s="2116"/>
      <c r="B81" s="2116"/>
      <c r="C81" s="400"/>
      <c r="D81" s="352"/>
      <c r="E81" s="352"/>
      <c r="F81" s="352"/>
      <c r="G81" s="352"/>
      <c r="H81" s="352"/>
      <c r="I81" s="403"/>
      <c r="J81" s="2126"/>
      <c r="K81" s="2126"/>
    </row>
    <row r="82" spans="1:11" ht="26.1" customHeight="1" x14ac:dyDescent="0.4">
      <c r="A82" s="2116"/>
      <c r="B82" s="2116"/>
      <c r="C82" s="400"/>
      <c r="D82" s="352"/>
      <c r="E82" s="352"/>
      <c r="F82" s="352"/>
      <c r="G82" s="352"/>
      <c r="H82" s="352"/>
      <c r="I82" s="403"/>
      <c r="J82" s="2126"/>
      <c r="K82" s="2126"/>
    </row>
    <row r="83" spans="1:11" ht="26.1" customHeight="1" x14ac:dyDescent="0.4">
      <c r="A83" s="2116"/>
      <c r="B83" s="2116"/>
      <c r="C83" s="400"/>
      <c r="D83" s="352"/>
      <c r="E83" s="352"/>
      <c r="F83" s="352"/>
      <c r="G83" s="352"/>
      <c r="H83" s="352"/>
      <c r="I83" s="403"/>
      <c r="J83" s="2126"/>
      <c r="K83" s="2126"/>
    </row>
    <row r="84" spans="1:11" ht="26.1" customHeight="1" x14ac:dyDescent="0.4">
      <c r="A84" s="2116"/>
      <c r="B84" s="2116"/>
      <c r="C84" s="400"/>
      <c r="D84" s="352"/>
      <c r="E84" s="352"/>
      <c r="F84" s="352"/>
      <c r="G84" s="352"/>
      <c r="H84" s="352"/>
      <c r="I84" s="403"/>
      <c r="J84" s="2126"/>
      <c r="K84" s="2126"/>
    </row>
    <row r="85" spans="1:11" ht="26.1" customHeight="1" x14ac:dyDescent="0.4">
      <c r="A85" s="2116"/>
      <c r="B85" s="2116"/>
      <c r="C85" s="400"/>
      <c r="D85" s="352"/>
      <c r="E85" s="352"/>
      <c r="F85" s="352"/>
      <c r="G85" s="352"/>
      <c r="H85" s="352"/>
      <c r="I85" s="403"/>
      <c r="J85" s="2126"/>
      <c r="K85" s="2126"/>
    </row>
    <row r="86" spans="1:11" ht="26.1" customHeight="1" x14ac:dyDescent="0.4">
      <c r="A86" s="2116"/>
      <c r="B86" s="2116"/>
      <c r="C86" s="400"/>
      <c r="D86" s="352"/>
      <c r="E86" s="352"/>
      <c r="F86" s="352"/>
      <c r="G86" s="352"/>
      <c r="H86" s="352"/>
      <c r="I86" s="403"/>
      <c r="J86" s="2126"/>
      <c r="K86" s="2126"/>
    </row>
    <row r="87" spans="1:11" ht="26.1" customHeight="1" x14ac:dyDescent="0.4">
      <c r="A87" s="2116"/>
      <c r="B87" s="2116"/>
      <c r="C87" s="400"/>
      <c r="D87" s="352"/>
      <c r="E87" s="352"/>
      <c r="F87" s="352"/>
      <c r="G87" s="352"/>
      <c r="H87" s="352"/>
      <c r="I87" s="403"/>
      <c r="J87" s="2126"/>
      <c r="K87" s="2126"/>
    </row>
    <row r="88" spans="1:11" ht="26.1" customHeight="1" x14ac:dyDescent="0.4">
      <c r="A88" s="2116"/>
      <c r="B88" s="2116"/>
      <c r="C88" s="400"/>
      <c r="D88" s="352"/>
      <c r="E88" s="352"/>
      <c r="F88" s="352"/>
      <c r="G88" s="352"/>
      <c r="H88" s="352"/>
      <c r="I88" s="403"/>
      <c r="J88" s="2126"/>
      <c r="K88" s="2126"/>
    </row>
    <row r="89" spans="1:11" ht="26.1" customHeight="1" x14ac:dyDescent="0.4">
      <c r="A89" s="2123"/>
      <c r="B89" s="2123"/>
      <c r="C89" s="400"/>
      <c r="D89" s="351"/>
      <c r="E89" s="352"/>
      <c r="F89" s="351"/>
      <c r="G89" s="351"/>
      <c r="H89" s="351"/>
      <c r="I89" s="403"/>
      <c r="J89" s="2126"/>
      <c r="K89" s="2126"/>
    </row>
    <row r="90" spans="1:11" ht="26.1" customHeight="1" x14ac:dyDescent="0.4">
      <c r="A90" s="2123"/>
      <c r="B90" s="2123"/>
      <c r="C90" s="400"/>
      <c r="D90" s="351"/>
      <c r="E90" s="352"/>
      <c r="F90" s="351"/>
      <c r="G90" s="351"/>
      <c r="H90" s="351"/>
      <c r="I90" s="403"/>
      <c r="J90" s="2126"/>
      <c r="K90" s="2126"/>
    </row>
    <row r="91" spans="1:11" ht="26.1" customHeight="1" x14ac:dyDescent="0.4">
      <c r="A91" s="2123"/>
      <c r="B91" s="2123"/>
      <c r="C91" s="400"/>
      <c r="D91" s="351"/>
      <c r="E91" s="352"/>
      <c r="F91" s="351"/>
      <c r="G91" s="351"/>
      <c r="H91" s="351"/>
      <c r="I91" s="403"/>
      <c r="J91" s="2126"/>
      <c r="K91" s="2126"/>
    </row>
    <row r="92" spans="1:11" ht="26.1" customHeight="1" x14ac:dyDescent="0.4">
      <c r="A92" s="2123"/>
      <c r="B92" s="2123"/>
      <c r="C92" s="400"/>
      <c r="D92" s="351"/>
      <c r="E92" s="352"/>
      <c r="F92" s="351"/>
      <c r="G92" s="351"/>
      <c r="H92" s="351"/>
      <c r="I92" s="403"/>
      <c r="J92" s="2126"/>
      <c r="K92" s="2126"/>
    </row>
    <row r="93" spans="1:11" ht="26.1" customHeight="1" x14ac:dyDescent="0.4">
      <c r="A93" s="2123"/>
      <c r="B93" s="2123"/>
      <c r="C93" s="400"/>
      <c r="D93" s="351"/>
      <c r="E93" s="352"/>
      <c r="F93" s="351"/>
      <c r="G93" s="351"/>
      <c r="H93" s="351"/>
      <c r="I93" s="403"/>
      <c r="J93" s="2126"/>
      <c r="K93" s="2126"/>
    </row>
    <row r="94" spans="1:11" ht="26.1" customHeight="1" x14ac:dyDescent="0.4">
      <c r="A94" s="2123"/>
      <c r="B94" s="2123"/>
      <c r="C94" s="400"/>
      <c r="D94" s="351"/>
      <c r="E94" s="352"/>
      <c r="F94" s="351"/>
      <c r="G94" s="351"/>
      <c r="H94" s="351"/>
      <c r="I94" s="403"/>
      <c r="J94" s="2126"/>
      <c r="K94" s="2126"/>
    </row>
    <row r="95" spans="1:11" ht="26.1" customHeight="1" x14ac:dyDescent="0.4">
      <c r="A95" s="2123"/>
      <c r="B95" s="2123"/>
      <c r="C95" s="400"/>
      <c r="D95" s="351"/>
      <c r="E95" s="352"/>
      <c r="F95" s="351"/>
      <c r="G95" s="351"/>
      <c r="H95" s="351"/>
      <c r="I95" s="403"/>
      <c r="J95" s="2126"/>
      <c r="K95" s="2126"/>
    </row>
    <row r="96" spans="1:11" ht="26.1" customHeight="1" x14ac:dyDescent="0.4">
      <c r="A96" s="2123"/>
      <c r="B96" s="2123"/>
      <c r="C96" s="400"/>
      <c r="D96" s="351"/>
      <c r="E96" s="352"/>
      <c r="F96" s="351"/>
      <c r="G96" s="351"/>
      <c r="H96" s="351"/>
      <c r="I96" s="403"/>
      <c r="J96" s="2126"/>
      <c r="K96" s="2126"/>
    </row>
    <row r="97" spans="1:11" ht="26.1" customHeight="1" x14ac:dyDescent="0.4">
      <c r="A97" s="2123"/>
      <c r="B97" s="2123"/>
      <c r="C97" s="400"/>
      <c r="D97" s="351"/>
      <c r="E97" s="352"/>
      <c r="F97" s="351"/>
      <c r="G97" s="351"/>
      <c r="H97" s="351"/>
      <c r="I97" s="403"/>
      <c r="J97" s="2126"/>
      <c r="K97" s="2126"/>
    </row>
    <row r="98" spans="1:11" ht="26.1" customHeight="1" x14ac:dyDescent="0.4">
      <c r="A98" s="2123"/>
      <c r="B98" s="2123"/>
      <c r="C98" s="400"/>
      <c r="D98" s="351"/>
      <c r="E98" s="352"/>
      <c r="F98" s="351"/>
      <c r="G98" s="351"/>
      <c r="H98" s="351"/>
      <c r="I98" s="403"/>
      <c r="J98" s="2126"/>
      <c r="K98" s="2126"/>
    </row>
    <row r="99" spans="1:11" ht="26.1" customHeight="1" x14ac:dyDescent="0.4">
      <c r="A99" s="2123"/>
      <c r="B99" s="2123"/>
      <c r="C99" s="400"/>
      <c r="D99" s="351"/>
      <c r="E99" s="352"/>
      <c r="F99" s="351"/>
      <c r="G99" s="351"/>
      <c r="H99" s="351"/>
      <c r="I99" s="403"/>
      <c r="J99" s="2126"/>
      <c r="K99" s="2126"/>
    </row>
    <row r="100" spans="1:11" ht="26.1" customHeight="1" x14ac:dyDescent="0.4">
      <c r="A100" s="2123"/>
      <c r="B100" s="2123"/>
      <c r="C100" s="400"/>
      <c r="D100" s="351"/>
      <c r="E100" s="352"/>
      <c r="F100" s="351"/>
      <c r="G100" s="351"/>
      <c r="H100" s="351"/>
      <c r="I100" s="403"/>
      <c r="J100" s="2126"/>
      <c r="K100" s="2126"/>
    </row>
    <row r="101" spans="1:11" ht="26.1" customHeight="1" x14ac:dyDescent="0.4">
      <c r="A101" s="2123"/>
      <c r="B101" s="2123"/>
      <c r="C101" s="400"/>
      <c r="D101" s="351"/>
      <c r="E101" s="352"/>
      <c r="F101" s="351"/>
      <c r="G101" s="351"/>
      <c r="H101" s="351"/>
      <c r="I101" s="403"/>
      <c r="J101" s="2126"/>
      <c r="K101" s="2126"/>
    </row>
    <row r="102" spans="1:11" ht="26.1" customHeight="1" x14ac:dyDescent="0.4">
      <c r="A102" s="2123"/>
      <c r="B102" s="2123"/>
      <c r="C102" s="400"/>
      <c r="D102" s="351"/>
      <c r="E102" s="352"/>
      <c r="F102" s="351"/>
      <c r="G102" s="351"/>
      <c r="H102" s="351"/>
      <c r="I102" s="403"/>
      <c r="J102" s="2126"/>
      <c r="K102" s="2126"/>
    </row>
    <row r="103" spans="1:11" ht="26.1" customHeight="1" x14ac:dyDescent="0.4">
      <c r="A103" s="2123"/>
      <c r="B103" s="2123"/>
      <c r="C103" s="400"/>
      <c r="D103" s="351"/>
      <c r="E103" s="352"/>
      <c r="F103" s="351"/>
      <c r="G103" s="351"/>
      <c r="H103" s="351"/>
      <c r="I103" s="403"/>
      <c r="J103" s="2126"/>
      <c r="K103" s="2126"/>
    </row>
    <row r="104" spans="1:11" ht="26.1" customHeight="1" x14ac:dyDescent="0.4">
      <c r="A104" s="2123"/>
      <c r="B104" s="2123"/>
      <c r="C104" s="400"/>
      <c r="D104" s="351"/>
      <c r="E104" s="352"/>
      <c r="F104" s="351"/>
      <c r="G104" s="351"/>
      <c r="H104" s="351"/>
      <c r="I104" s="403"/>
      <c r="J104" s="2126"/>
      <c r="K104" s="2126"/>
    </row>
    <row r="105" spans="1:11" ht="26.1" customHeight="1" x14ac:dyDescent="0.4">
      <c r="A105" s="2123"/>
      <c r="B105" s="2123"/>
      <c r="C105" s="400"/>
      <c r="D105" s="351"/>
      <c r="E105" s="352"/>
      <c r="F105" s="351"/>
      <c r="G105" s="351"/>
      <c r="H105" s="351"/>
      <c r="I105" s="403"/>
      <c r="J105" s="2126"/>
      <c r="K105" s="2126"/>
    </row>
    <row r="106" spans="1:11" ht="26.1" customHeight="1" x14ac:dyDescent="0.4">
      <c r="A106" s="2123"/>
      <c r="B106" s="2123"/>
      <c r="C106" s="400"/>
      <c r="D106" s="351"/>
      <c r="E106" s="352"/>
      <c r="F106" s="351"/>
      <c r="G106" s="351"/>
      <c r="H106" s="351"/>
      <c r="I106" s="403"/>
      <c r="J106" s="2126"/>
      <c r="K106" s="2126"/>
    </row>
    <row r="107" spans="1:11" ht="26.1" customHeight="1" x14ac:dyDescent="0.4">
      <c r="A107" s="2123"/>
      <c r="B107" s="2123"/>
      <c r="C107" s="400"/>
      <c r="D107" s="351"/>
      <c r="E107" s="352"/>
      <c r="F107" s="351"/>
      <c r="G107" s="351"/>
      <c r="H107" s="351"/>
      <c r="I107" s="403"/>
      <c r="J107" s="2126"/>
      <c r="K107" s="2126"/>
    </row>
    <row r="108" spans="1:11" ht="26.1" customHeight="1" x14ac:dyDescent="0.4">
      <c r="A108" s="2123"/>
      <c r="B108" s="2123"/>
      <c r="C108" s="400"/>
      <c r="D108" s="351"/>
      <c r="E108" s="352"/>
      <c r="F108" s="351"/>
      <c r="G108" s="351"/>
      <c r="H108" s="351"/>
      <c r="I108" s="403"/>
      <c r="J108" s="2126"/>
      <c r="K108" s="2126"/>
    </row>
    <row r="109" spans="1:11" ht="26.1" customHeight="1" x14ac:dyDescent="0.4">
      <c r="A109" s="2155"/>
      <c r="B109" s="2155"/>
      <c r="C109" s="405"/>
      <c r="D109" s="405"/>
      <c r="E109" s="405"/>
      <c r="F109" s="406"/>
      <c r="G109" s="405"/>
      <c r="H109" s="405"/>
      <c r="I109" s="403"/>
      <c r="J109" s="2121"/>
      <c r="K109" s="2121"/>
    </row>
    <row r="110" spans="1:11" ht="26.1" customHeight="1" x14ac:dyDescent="0.4">
      <c r="A110" s="2155"/>
      <c r="B110" s="2155"/>
      <c r="C110" s="405"/>
      <c r="D110" s="405"/>
      <c r="E110" s="405"/>
      <c r="F110" s="406"/>
      <c r="G110" s="405"/>
      <c r="H110" s="405"/>
      <c r="I110" s="403"/>
      <c r="J110" s="2121"/>
      <c r="K110" s="2121"/>
    </row>
    <row r="111" spans="1:11" ht="26.1" customHeight="1" x14ac:dyDescent="0.4">
      <c r="A111" s="2155"/>
      <c r="B111" s="2155"/>
      <c r="C111" s="405"/>
      <c r="D111" s="405"/>
      <c r="E111" s="405"/>
      <c r="F111" s="406"/>
      <c r="G111" s="405"/>
      <c r="H111" s="405"/>
      <c r="I111" s="403"/>
      <c r="J111" s="2121"/>
      <c r="K111" s="2121"/>
    </row>
    <row r="112" spans="1:11" ht="26.1" customHeight="1" x14ac:dyDescent="0.4">
      <c r="A112" s="2155"/>
      <c r="B112" s="2155"/>
      <c r="C112" s="405"/>
      <c r="D112" s="405"/>
      <c r="E112" s="405"/>
      <c r="F112" s="406"/>
      <c r="G112" s="405"/>
      <c r="H112" s="405"/>
      <c r="I112" s="403"/>
      <c r="J112" s="2121"/>
      <c r="K112" s="2121"/>
    </row>
    <row r="113" spans="1:11" ht="26.1" customHeight="1" x14ac:dyDescent="0.4">
      <c r="A113" s="2155"/>
      <c r="B113" s="2155"/>
      <c r="C113" s="405"/>
      <c r="D113" s="405"/>
      <c r="E113" s="405"/>
      <c r="F113" s="406"/>
      <c r="G113" s="405"/>
      <c r="H113" s="405"/>
      <c r="I113" s="403"/>
      <c r="J113" s="2121"/>
      <c r="K113" s="2121"/>
    </row>
    <row r="114" spans="1:11" ht="26.1" customHeight="1" x14ac:dyDescent="0.4">
      <c r="A114" s="2116"/>
      <c r="B114" s="2116"/>
      <c r="C114" s="356"/>
      <c r="D114" s="356"/>
      <c r="E114" s="356"/>
      <c r="F114" s="356"/>
      <c r="G114" s="356"/>
      <c r="H114" s="356"/>
      <c r="I114" s="403"/>
      <c r="J114" s="2129"/>
      <c r="K114" s="2129"/>
    </row>
    <row r="115" spans="1:11" ht="26.1" customHeight="1" x14ac:dyDescent="0.4">
      <c r="A115" s="402"/>
      <c r="B115" s="402"/>
      <c r="C115" s="356"/>
      <c r="D115" s="356"/>
      <c r="E115" s="356"/>
      <c r="F115" s="356"/>
      <c r="G115" s="356"/>
      <c r="H115" s="356"/>
      <c r="I115" s="403"/>
      <c r="J115" s="2129"/>
      <c r="K115" s="2129"/>
    </row>
    <row r="116" spans="1:11" ht="26.1" customHeight="1" x14ac:dyDescent="0.4">
      <c r="A116" s="2123"/>
      <c r="B116" s="2123"/>
      <c r="C116" s="356"/>
      <c r="D116" s="351"/>
      <c r="E116" s="352"/>
      <c r="F116" s="352"/>
      <c r="G116" s="351"/>
      <c r="H116" s="351"/>
      <c r="I116" s="403"/>
      <c r="J116" s="2126"/>
      <c r="K116" s="2126"/>
    </row>
    <row r="117" spans="1:11" ht="26.1" customHeight="1" x14ac:dyDescent="0.4">
      <c r="A117" s="2123"/>
      <c r="B117" s="2123"/>
      <c r="C117" s="356"/>
      <c r="D117" s="351"/>
      <c r="E117" s="352"/>
      <c r="F117" s="352"/>
      <c r="G117" s="351"/>
      <c r="H117" s="351"/>
      <c r="I117" s="403"/>
      <c r="J117" s="2126"/>
      <c r="K117" s="2126"/>
    </row>
    <row r="118" spans="1:11" ht="26.1" customHeight="1" x14ac:dyDescent="0.4">
      <c r="A118" s="2123"/>
      <c r="B118" s="2123"/>
      <c r="C118" s="356"/>
      <c r="D118" s="351"/>
      <c r="E118" s="352"/>
      <c r="F118" s="352"/>
      <c r="G118" s="351"/>
      <c r="H118" s="351"/>
      <c r="I118" s="403"/>
      <c r="J118" s="2126"/>
      <c r="K118" s="2126"/>
    </row>
    <row r="119" spans="1:11" ht="26.1" customHeight="1" x14ac:dyDescent="0.4">
      <c r="A119" s="2123"/>
      <c r="B119" s="2123"/>
      <c r="C119" s="356"/>
      <c r="D119" s="351"/>
      <c r="E119" s="352"/>
      <c r="F119" s="352"/>
      <c r="G119" s="351"/>
      <c r="H119" s="351"/>
      <c r="I119" s="403"/>
      <c r="J119" s="2126"/>
      <c r="K119" s="2126"/>
    </row>
    <row r="120" spans="1:11" ht="26.1" customHeight="1" x14ac:dyDescent="0.4">
      <c r="A120" s="2123"/>
      <c r="B120" s="2123"/>
      <c r="C120" s="356"/>
      <c r="D120" s="351"/>
      <c r="E120" s="352"/>
      <c r="F120" s="352"/>
      <c r="G120" s="351"/>
      <c r="H120" s="351"/>
      <c r="I120" s="403"/>
      <c r="J120" s="2126"/>
      <c r="K120" s="2126"/>
    </row>
    <row r="121" spans="1:11" ht="32.25" customHeight="1" x14ac:dyDescent="0.4">
      <c r="A121" s="385"/>
      <c r="B121" s="385"/>
      <c r="C121" s="385"/>
      <c r="D121" s="385"/>
      <c r="E121" s="385"/>
      <c r="F121" s="385"/>
      <c r="G121" s="385"/>
      <c r="H121" s="385"/>
      <c r="I121" s="403"/>
      <c r="J121" s="2139"/>
      <c r="K121" s="2139"/>
    </row>
    <row r="122" spans="1:11" ht="36.75" customHeight="1" x14ac:dyDescent="0.2">
      <c r="A122" s="2140"/>
      <c r="B122" s="2140"/>
      <c r="C122" s="2140"/>
      <c r="D122" s="2140"/>
      <c r="E122" s="2140"/>
      <c r="F122" s="2140"/>
      <c r="G122" s="2140"/>
      <c r="H122" s="2140"/>
      <c r="I122" s="2140"/>
      <c r="J122" s="2140"/>
      <c r="K122" s="388"/>
    </row>
    <row r="123" spans="1:11" ht="42.75" customHeight="1" x14ac:dyDescent="0.2">
      <c r="A123" s="1754"/>
      <c r="B123" s="1754"/>
      <c r="C123" s="1754"/>
      <c r="D123" s="1754"/>
      <c r="E123" s="1754"/>
      <c r="F123" s="1754"/>
      <c r="G123" s="1754"/>
      <c r="H123" s="1754"/>
      <c r="I123" s="1754"/>
      <c r="J123" s="1754"/>
      <c r="K123" s="1754"/>
    </row>
    <row r="124" spans="1:11" ht="25.5" customHeight="1" x14ac:dyDescent="0.4">
      <c r="A124" s="2128"/>
      <c r="B124" s="2128"/>
      <c r="C124" s="2095"/>
      <c r="D124" s="2095"/>
      <c r="E124" s="2095"/>
      <c r="F124" s="2095"/>
      <c r="G124" s="2095"/>
      <c r="H124" s="2095"/>
      <c r="I124" s="403"/>
      <c r="J124" s="2128"/>
      <c r="K124" s="2128"/>
    </row>
    <row r="125" spans="1:11" ht="27.75" customHeight="1" x14ac:dyDescent="0.4">
      <c r="A125" s="2128"/>
      <c r="B125" s="2128"/>
      <c r="C125" s="2095"/>
      <c r="D125" s="400"/>
      <c r="E125" s="400"/>
      <c r="F125" s="400"/>
      <c r="G125" s="400"/>
      <c r="H125" s="2095"/>
      <c r="I125" s="403"/>
      <c r="J125" s="2128"/>
      <c r="K125" s="2128"/>
    </row>
    <row r="126" spans="1:11" ht="21.95" customHeight="1" x14ac:dyDescent="0.4">
      <c r="A126" s="2116"/>
      <c r="B126" s="2116"/>
      <c r="C126" s="387"/>
      <c r="D126" s="332"/>
      <c r="E126" s="332"/>
      <c r="F126" s="332"/>
      <c r="G126" s="332"/>
      <c r="H126" s="387"/>
      <c r="I126" s="403"/>
      <c r="J126" s="2129"/>
      <c r="K126" s="2129"/>
    </row>
    <row r="127" spans="1:11" ht="21.95" customHeight="1" x14ac:dyDescent="0.4">
      <c r="A127" s="2116"/>
      <c r="B127" s="2116"/>
      <c r="C127" s="387"/>
      <c r="D127" s="332"/>
      <c r="E127" s="332"/>
      <c r="F127" s="332"/>
      <c r="G127" s="332"/>
      <c r="H127" s="387"/>
      <c r="I127" s="403"/>
      <c r="J127" s="2129"/>
      <c r="K127" s="2129"/>
    </row>
    <row r="128" spans="1:11" ht="26.1" customHeight="1" x14ac:dyDescent="0.4">
      <c r="A128" s="2123"/>
      <c r="B128" s="2123"/>
      <c r="C128" s="400"/>
      <c r="D128" s="351"/>
      <c r="E128" s="352"/>
      <c r="F128" s="352"/>
      <c r="G128" s="351"/>
      <c r="H128" s="351"/>
      <c r="I128" s="403"/>
      <c r="J128" s="2126"/>
      <c r="K128" s="2126"/>
    </row>
    <row r="129" spans="1:17" ht="26.1" customHeight="1" x14ac:dyDescent="0.4">
      <c r="A129" s="2123"/>
      <c r="B129" s="2123"/>
      <c r="C129" s="400"/>
      <c r="D129" s="351"/>
      <c r="E129" s="352"/>
      <c r="F129" s="352"/>
      <c r="G129" s="351"/>
      <c r="H129" s="351"/>
      <c r="I129" s="403"/>
      <c r="J129" s="2126"/>
      <c r="K129" s="2126"/>
    </row>
    <row r="130" spans="1:17" ht="26.1" customHeight="1" x14ac:dyDescent="0.4">
      <c r="A130" s="2123"/>
      <c r="B130" s="2123"/>
      <c r="C130" s="400"/>
      <c r="D130" s="351"/>
      <c r="E130" s="352"/>
      <c r="F130" s="352"/>
      <c r="G130" s="351"/>
      <c r="H130" s="351"/>
      <c r="I130" s="403"/>
      <c r="J130" s="2126"/>
      <c r="K130" s="2126"/>
    </row>
    <row r="131" spans="1:17" ht="26.1" customHeight="1" x14ac:dyDescent="0.4">
      <c r="A131" s="2123"/>
      <c r="B131" s="2123"/>
      <c r="C131" s="400"/>
      <c r="D131" s="351"/>
      <c r="E131" s="352"/>
      <c r="F131" s="352"/>
      <c r="G131" s="351"/>
      <c r="H131" s="351"/>
      <c r="I131" s="403"/>
      <c r="J131" s="2126"/>
      <c r="K131" s="2126"/>
    </row>
    <row r="132" spans="1:17" ht="26.1" customHeight="1" x14ac:dyDescent="0.4">
      <c r="A132" s="2123"/>
      <c r="B132" s="2123"/>
      <c r="C132" s="400"/>
      <c r="D132" s="351"/>
      <c r="E132" s="352"/>
      <c r="F132" s="352"/>
      <c r="G132" s="351"/>
      <c r="H132" s="351"/>
      <c r="I132" s="403"/>
      <c r="J132" s="2126"/>
      <c r="K132" s="2126"/>
      <c r="P132" s="2125"/>
      <c r="Q132" s="2125"/>
    </row>
    <row r="133" spans="1:17" ht="26.1" customHeight="1" x14ac:dyDescent="0.4">
      <c r="A133" s="2123"/>
      <c r="B133" s="2123"/>
      <c r="C133" s="400"/>
      <c r="D133" s="351"/>
      <c r="E133" s="352"/>
      <c r="F133" s="352"/>
      <c r="G133" s="351"/>
      <c r="H133" s="351"/>
      <c r="I133" s="403"/>
      <c r="J133" s="2126"/>
      <c r="K133" s="2126"/>
      <c r="P133" s="2126"/>
      <c r="Q133" s="2126"/>
    </row>
    <row r="134" spans="1:17" ht="26.1" customHeight="1" x14ac:dyDescent="0.4">
      <c r="A134" s="2123"/>
      <c r="B134" s="2123"/>
      <c r="C134" s="400"/>
      <c r="D134" s="351"/>
      <c r="E134" s="352"/>
      <c r="F134" s="352"/>
      <c r="G134" s="351"/>
      <c r="H134" s="351"/>
      <c r="I134" s="403"/>
      <c r="J134" s="2126"/>
      <c r="K134" s="2126"/>
      <c r="P134" s="2126"/>
      <c r="Q134" s="2126"/>
    </row>
    <row r="135" spans="1:17" ht="26.1" customHeight="1" x14ac:dyDescent="0.4">
      <c r="A135" s="2123"/>
      <c r="B135" s="2123"/>
      <c r="C135" s="400"/>
      <c r="D135" s="351"/>
      <c r="E135" s="352"/>
      <c r="F135" s="352"/>
      <c r="G135" s="351"/>
      <c r="H135" s="351"/>
      <c r="I135" s="403"/>
      <c r="J135" s="2126"/>
      <c r="K135" s="2126"/>
      <c r="P135" s="2126"/>
      <c r="Q135" s="2126"/>
    </row>
    <row r="136" spans="1:17" ht="26.1" customHeight="1" x14ac:dyDescent="0.4">
      <c r="A136" s="2123"/>
      <c r="B136" s="2123"/>
      <c r="C136" s="400"/>
      <c r="D136" s="351"/>
      <c r="E136" s="352"/>
      <c r="F136" s="352"/>
      <c r="G136" s="351"/>
      <c r="H136" s="351"/>
      <c r="I136" s="403"/>
      <c r="J136" s="2126"/>
      <c r="K136" s="2126"/>
      <c r="P136" s="2127"/>
      <c r="Q136" s="2127"/>
    </row>
    <row r="137" spans="1:17" ht="26.1" customHeight="1" x14ac:dyDescent="0.4">
      <c r="A137" s="2123"/>
      <c r="B137" s="2123"/>
      <c r="C137" s="400"/>
      <c r="D137" s="351"/>
      <c r="E137" s="352"/>
      <c r="F137" s="352"/>
      <c r="G137" s="351"/>
      <c r="H137" s="351"/>
      <c r="I137" s="403"/>
      <c r="J137" s="2126"/>
      <c r="K137" s="2126"/>
    </row>
    <row r="138" spans="1:17" ht="26.1" customHeight="1" x14ac:dyDescent="0.4">
      <c r="A138" s="2123"/>
      <c r="B138" s="2123"/>
      <c r="C138" s="400"/>
      <c r="D138" s="351"/>
      <c r="E138" s="352"/>
      <c r="F138" s="352"/>
      <c r="G138" s="351"/>
      <c r="H138" s="351"/>
      <c r="I138" s="403"/>
      <c r="J138" s="2126"/>
      <c r="K138" s="2126"/>
    </row>
    <row r="139" spans="1:17" ht="26.1" customHeight="1" x14ac:dyDescent="0.4">
      <c r="A139" s="2123"/>
      <c r="B139" s="2123"/>
      <c r="C139" s="400"/>
      <c r="D139" s="351"/>
      <c r="E139" s="352"/>
      <c r="F139" s="352"/>
      <c r="G139" s="351"/>
      <c r="H139" s="351"/>
      <c r="I139" s="403"/>
      <c r="J139" s="2126"/>
      <c r="K139" s="2126"/>
    </row>
    <row r="140" spans="1:17" ht="26.1" customHeight="1" x14ac:dyDescent="0.4">
      <c r="A140" s="2123"/>
      <c r="B140" s="2123"/>
      <c r="C140" s="400"/>
      <c r="D140" s="351"/>
      <c r="E140" s="352"/>
      <c r="F140" s="352"/>
      <c r="G140" s="351"/>
      <c r="H140" s="351"/>
      <c r="I140" s="403"/>
      <c r="J140" s="2126"/>
      <c r="K140" s="2126"/>
    </row>
    <row r="141" spans="1:17" ht="26.1" customHeight="1" x14ac:dyDescent="0.4">
      <c r="A141" s="2123"/>
      <c r="B141" s="2123"/>
      <c r="C141" s="400"/>
      <c r="D141" s="351"/>
      <c r="E141" s="352"/>
      <c r="F141" s="352"/>
      <c r="G141" s="351"/>
      <c r="H141" s="351"/>
      <c r="I141" s="403"/>
      <c r="J141" s="2126"/>
      <c r="K141" s="2126"/>
    </row>
    <row r="142" spans="1:17" ht="26.1" customHeight="1" x14ac:dyDescent="0.4">
      <c r="A142" s="2123"/>
      <c r="B142" s="2123"/>
      <c r="C142" s="400"/>
      <c r="D142" s="351"/>
      <c r="E142" s="352"/>
      <c r="F142" s="352"/>
      <c r="G142" s="351"/>
      <c r="H142" s="351"/>
      <c r="I142" s="403"/>
      <c r="J142" s="2126"/>
      <c r="K142" s="2126"/>
    </row>
    <row r="143" spans="1:17" ht="26.1" customHeight="1" x14ac:dyDescent="0.4">
      <c r="A143" s="2123"/>
      <c r="B143" s="2123"/>
      <c r="C143" s="400"/>
      <c r="D143" s="351"/>
      <c r="E143" s="352"/>
      <c r="F143" s="352"/>
      <c r="G143" s="351"/>
      <c r="H143" s="351"/>
      <c r="I143" s="403"/>
      <c r="J143" s="2126"/>
      <c r="K143" s="2126"/>
    </row>
    <row r="144" spans="1:17" ht="26.1" customHeight="1" x14ac:dyDescent="0.4">
      <c r="A144" s="2123"/>
      <c r="B144" s="2123"/>
      <c r="C144" s="400"/>
      <c r="D144" s="351"/>
      <c r="E144" s="352"/>
      <c r="F144" s="352"/>
      <c r="G144" s="351"/>
      <c r="H144" s="351"/>
      <c r="I144" s="403"/>
      <c r="J144" s="2126"/>
      <c r="K144" s="2126"/>
    </row>
    <row r="145" spans="1:11" ht="26.1" customHeight="1" x14ac:dyDescent="0.4">
      <c r="A145" s="2123"/>
      <c r="B145" s="2123"/>
      <c r="C145" s="400"/>
      <c r="D145" s="351"/>
      <c r="E145" s="352"/>
      <c r="F145" s="352"/>
      <c r="G145" s="351"/>
      <c r="H145" s="351"/>
      <c r="I145" s="403"/>
      <c r="J145" s="2126"/>
      <c r="K145" s="2126"/>
    </row>
    <row r="146" spans="1:11" ht="26.1" customHeight="1" x14ac:dyDescent="0.4">
      <c r="A146" s="2123"/>
      <c r="B146" s="2123"/>
      <c r="C146" s="400"/>
      <c r="D146" s="351"/>
      <c r="E146" s="352"/>
      <c r="F146" s="352"/>
      <c r="G146" s="351"/>
      <c r="H146" s="351"/>
      <c r="I146" s="403"/>
      <c r="J146" s="2126"/>
      <c r="K146" s="2126"/>
    </row>
    <row r="147" spans="1:11" ht="26.1" customHeight="1" x14ac:dyDescent="0.4">
      <c r="A147" s="2123"/>
      <c r="B147" s="2123"/>
      <c r="C147" s="400"/>
      <c r="D147" s="351"/>
      <c r="E147" s="352"/>
      <c r="F147" s="352"/>
      <c r="G147" s="351"/>
      <c r="H147" s="351"/>
      <c r="I147" s="403"/>
      <c r="J147" s="2126"/>
      <c r="K147" s="2126"/>
    </row>
    <row r="148" spans="1:11" ht="26.1" customHeight="1" x14ac:dyDescent="0.4">
      <c r="A148" s="2123"/>
      <c r="B148" s="2123"/>
      <c r="C148" s="400"/>
      <c r="D148" s="351"/>
      <c r="E148" s="352"/>
      <c r="F148" s="352"/>
      <c r="G148" s="351"/>
      <c r="H148" s="351"/>
      <c r="I148" s="403"/>
      <c r="J148" s="2126"/>
      <c r="K148" s="2126"/>
    </row>
    <row r="149" spans="1:11" ht="26.1" customHeight="1" x14ac:dyDescent="0.4">
      <c r="A149" s="2123"/>
      <c r="B149" s="2123"/>
      <c r="C149" s="400"/>
      <c r="D149" s="351"/>
      <c r="E149" s="352"/>
      <c r="F149" s="352"/>
      <c r="G149" s="351"/>
      <c r="H149" s="351"/>
      <c r="I149" s="403"/>
      <c r="J149" s="2126"/>
      <c r="K149" s="2126"/>
    </row>
    <row r="150" spans="1:11" ht="26.1" customHeight="1" x14ac:dyDescent="0.4">
      <c r="A150" s="2123"/>
      <c r="B150" s="2123"/>
      <c r="C150" s="400"/>
      <c r="D150" s="351"/>
      <c r="E150" s="352"/>
      <c r="F150" s="352"/>
      <c r="G150" s="351"/>
      <c r="H150" s="351"/>
      <c r="I150" s="403"/>
      <c r="J150" s="2126"/>
      <c r="K150" s="2126"/>
    </row>
    <row r="151" spans="1:11" ht="26.1" customHeight="1" x14ac:dyDescent="0.4">
      <c r="A151" s="2123"/>
      <c r="B151" s="2123"/>
      <c r="C151" s="400"/>
      <c r="D151" s="351"/>
      <c r="E151" s="352"/>
      <c r="F151" s="352"/>
      <c r="G151" s="351"/>
      <c r="H151" s="351"/>
      <c r="I151" s="403"/>
      <c r="J151" s="2126"/>
      <c r="K151" s="2126"/>
    </row>
    <row r="152" spans="1:11" ht="26.1" customHeight="1" x14ac:dyDescent="0.4">
      <c r="A152" s="2123"/>
      <c r="B152" s="2123"/>
      <c r="C152" s="400"/>
      <c r="D152" s="351"/>
      <c r="E152" s="352"/>
      <c r="F152" s="352"/>
      <c r="G152" s="351"/>
      <c r="H152" s="351"/>
      <c r="I152" s="403"/>
      <c r="J152" s="2126"/>
      <c r="K152" s="2126"/>
    </row>
    <row r="153" spans="1:11" ht="26.1" customHeight="1" x14ac:dyDescent="0.4">
      <c r="A153" s="2123"/>
      <c r="B153" s="2123"/>
      <c r="C153" s="400"/>
      <c r="D153" s="351"/>
      <c r="E153" s="352"/>
      <c r="F153" s="352"/>
      <c r="G153" s="351"/>
      <c r="H153" s="351"/>
      <c r="I153" s="403"/>
      <c r="J153" s="2126"/>
      <c r="K153" s="2126"/>
    </row>
    <row r="154" spans="1:11" ht="26.1" customHeight="1" x14ac:dyDescent="0.4">
      <c r="A154" s="2123"/>
      <c r="B154" s="2123"/>
      <c r="C154" s="400"/>
      <c r="D154" s="351"/>
      <c r="E154" s="352"/>
      <c r="F154" s="352"/>
      <c r="G154" s="351"/>
      <c r="H154" s="351"/>
      <c r="I154" s="403"/>
      <c r="J154" s="2126"/>
      <c r="K154" s="2126"/>
    </row>
    <row r="155" spans="1:11" ht="26.1" customHeight="1" x14ac:dyDescent="0.4">
      <c r="A155" s="2123"/>
      <c r="B155" s="2123"/>
      <c r="C155" s="400"/>
      <c r="D155" s="351"/>
      <c r="E155" s="352"/>
      <c r="F155" s="352"/>
      <c r="G155" s="351"/>
      <c r="H155" s="351"/>
      <c r="I155" s="403"/>
      <c r="J155" s="2126"/>
      <c r="K155" s="2126"/>
    </row>
    <row r="156" spans="1:11" ht="26.1" customHeight="1" x14ac:dyDescent="0.4">
      <c r="A156" s="2123"/>
      <c r="B156" s="2123"/>
      <c r="C156" s="400"/>
      <c r="D156" s="351"/>
      <c r="E156" s="352"/>
      <c r="F156" s="352"/>
      <c r="G156" s="351"/>
      <c r="H156" s="351"/>
      <c r="I156" s="403"/>
      <c r="J156" s="2126"/>
      <c r="K156" s="2126"/>
    </row>
    <row r="157" spans="1:11" ht="26.1" customHeight="1" x14ac:dyDescent="0.4">
      <c r="A157" s="2123"/>
      <c r="B157" s="2123"/>
      <c r="C157" s="400"/>
      <c r="D157" s="351"/>
      <c r="E157" s="352"/>
      <c r="F157" s="352"/>
      <c r="G157" s="351"/>
      <c r="H157" s="351"/>
      <c r="I157" s="403"/>
      <c r="J157" s="2126"/>
      <c r="K157" s="2126"/>
    </row>
    <row r="158" spans="1:11" ht="26.1" customHeight="1" x14ac:dyDescent="0.4">
      <c r="A158" s="2116"/>
      <c r="B158" s="2116"/>
      <c r="C158" s="356"/>
      <c r="D158" s="351"/>
      <c r="E158" s="352"/>
      <c r="F158" s="352"/>
      <c r="G158" s="351"/>
      <c r="H158" s="351"/>
      <c r="I158" s="403"/>
      <c r="J158" s="2129"/>
      <c r="K158" s="2129"/>
    </row>
    <row r="159" spans="1:11" ht="26.1" customHeight="1" x14ac:dyDescent="0.4">
      <c r="A159" s="402"/>
      <c r="B159" s="402"/>
      <c r="C159" s="356"/>
      <c r="D159" s="351"/>
      <c r="E159" s="352"/>
      <c r="F159" s="352"/>
      <c r="G159" s="351"/>
      <c r="H159" s="351"/>
      <c r="I159" s="403"/>
      <c r="J159" s="2129"/>
      <c r="K159" s="2129"/>
    </row>
    <row r="160" spans="1:11" ht="26.1" customHeight="1" x14ac:dyDescent="0.4">
      <c r="A160" s="2123"/>
      <c r="B160" s="2123"/>
      <c r="C160" s="400"/>
      <c r="D160" s="351"/>
      <c r="E160" s="352"/>
      <c r="F160" s="351"/>
      <c r="G160" s="351"/>
      <c r="H160" s="351"/>
      <c r="I160" s="403"/>
      <c r="J160" s="2126"/>
      <c r="K160" s="2126"/>
    </row>
    <row r="161" spans="1:18" ht="26.1" customHeight="1" x14ac:dyDescent="0.4">
      <c r="A161" s="2123"/>
      <c r="B161" s="2123"/>
      <c r="C161" s="400"/>
      <c r="D161" s="351"/>
      <c r="E161" s="352"/>
      <c r="F161" s="351"/>
      <c r="G161" s="351"/>
      <c r="H161" s="351"/>
      <c r="I161" s="403"/>
      <c r="J161" s="2126"/>
      <c r="K161" s="2126"/>
      <c r="Q161" s="2122"/>
      <c r="R161" s="2122"/>
    </row>
    <row r="162" spans="1:18" ht="26.1" customHeight="1" x14ac:dyDescent="0.4">
      <c r="A162" s="2123"/>
      <c r="B162" s="2123"/>
      <c r="C162" s="400"/>
      <c r="D162" s="351"/>
      <c r="E162" s="352"/>
      <c r="F162" s="351"/>
      <c r="G162" s="351"/>
      <c r="H162" s="351"/>
      <c r="I162" s="403"/>
      <c r="J162" s="2126"/>
      <c r="K162" s="2126"/>
      <c r="Q162" s="2123"/>
      <c r="R162" s="2123"/>
    </row>
    <row r="163" spans="1:18" ht="26.1" customHeight="1" x14ac:dyDescent="0.4">
      <c r="A163" s="2123"/>
      <c r="B163" s="2123"/>
      <c r="C163" s="400"/>
      <c r="D163" s="351"/>
      <c r="E163" s="352"/>
      <c r="F163" s="351"/>
      <c r="G163" s="351"/>
      <c r="H163" s="351"/>
      <c r="I163" s="403"/>
      <c r="J163" s="2126"/>
      <c r="K163" s="2126"/>
      <c r="Q163" s="2123"/>
      <c r="R163" s="2123"/>
    </row>
    <row r="164" spans="1:18" ht="26.1" customHeight="1" x14ac:dyDescent="0.4">
      <c r="A164" s="2123"/>
      <c r="B164" s="2123"/>
      <c r="C164" s="400"/>
      <c r="D164" s="351"/>
      <c r="E164" s="352"/>
      <c r="F164" s="351"/>
      <c r="G164" s="351"/>
      <c r="H164" s="351"/>
      <c r="I164" s="403"/>
      <c r="J164" s="2126"/>
      <c r="K164" s="2126"/>
      <c r="Q164" s="2123"/>
      <c r="R164" s="2123"/>
    </row>
    <row r="165" spans="1:18" ht="26.1" customHeight="1" x14ac:dyDescent="0.4">
      <c r="A165" s="2123"/>
      <c r="B165" s="2123"/>
      <c r="C165" s="400"/>
      <c r="D165" s="351"/>
      <c r="E165" s="352"/>
      <c r="F165" s="351"/>
      <c r="G165" s="351"/>
      <c r="H165" s="351"/>
      <c r="I165" s="403"/>
      <c r="J165" s="2126"/>
      <c r="K165" s="2126"/>
      <c r="Q165" s="2124"/>
      <c r="R165" s="2124"/>
    </row>
    <row r="166" spans="1:18" ht="26.1" customHeight="1" x14ac:dyDescent="0.4">
      <c r="A166" s="2123"/>
      <c r="B166" s="2123"/>
      <c r="C166" s="400"/>
      <c r="D166" s="351"/>
      <c r="E166" s="352"/>
      <c r="F166" s="351"/>
      <c r="G166" s="351"/>
      <c r="H166" s="351"/>
      <c r="I166" s="403"/>
      <c r="J166" s="2126"/>
      <c r="K166" s="2126"/>
    </row>
    <row r="167" spans="1:18" ht="26.1" customHeight="1" x14ac:dyDescent="0.4">
      <c r="A167" s="2123"/>
      <c r="B167" s="2123"/>
      <c r="C167" s="400"/>
      <c r="D167" s="351"/>
      <c r="E167" s="352"/>
      <c r="F167" s="351"/>
      <c r="G167" s="351"/>
      <c r="H167" s="351"/>
      <c r="I167" s="403"/>
      <c r="J167" s="2126"/>
      <c r="K167" s="2126"/>
    </row>
    <row r="168" spans="1:18" ht="26.1" customHeight="1" x14ac:dyDescent="0.4">
      <c r="A168" s="2123"/>
      <c r="B168" s="2123"/>
      <c r="C168" s="400"/>
      <c r="D168" s="351"/>
      <c r="E168" s="352"/>
      <c r="F168" s="351"/>
      <c r="G168" s="351"/>
      <c r="H168" s="351"/>
      <c r="I168" s="403"/>
      <c r="J168" s="2126"/>
      <c r="K168" s="2126"/>
    </row>
    <row r="169" spans="1:18" ht="26.1" customHeight="1" x14ac:dyDescent="0.4">
      <c r="A169" s="2123"/>
      <c r="B169" s="2123"/>
      <c r="C169" s="400"/>
      <c r="D169" s="351"/>
      <c r="E169" s="352"/>
      <c r="F169" s="351"/>
      <c r="G169" s="351"/>
      <c r="H169" s="351"/>
      <c r="I169" s="403"/>
      <c r="J169" s="2126"/>
      <c r="K169" s="2126"/>
    </row>
    <row r="170" spans="1:18" ht="26.1" customHeight="1" x14ac:dyDescent="0.4">
      <c r="A170" s="2155"/>
      <c r="B170" s="2155"/>
      <c r="C170" s="406"/>
      <c r="D170" s="406"/>
      <c r="E170" s="406"/>
      <c r="F170" s="406"/>
      <c r="G170" s="406"/>
      <c r="H170" s="406"/>
      <c r="I170" s="403"/>
      <c r="J170" s="2121"/>
      <c r="K170" s="2121"/>
    </row>
    <row r="171" spans="1:18" ht="26.1" customHeight="1" x14ac:dyDescent="0.4">
      <c r="A171" s="2155"/>
      <c r="B171" s="2155"/>
      <c r="C171" s="406"/>
      <c r="D171" s="406"/>
      <c r="E171" s="406"/>
      <c r="F171" s="406"/>
      <c r="G171" s="406"/>
      <c r="H171" s="406"/>
      <c r="I171" s="403"/>
      <c r="J171" s="2121"/>
      <c r="K171" s="2121"/>
      <c r="P171" s="2122"/>
      <c r="Q171" s="2122"/>
    </row>
    <row r="172" spans="1:18" ht="26.1" customHeight="1" x14ac:dyDescent="0.4">
      <c r="A172" s="2155"/>
      <c r="B172" s="2155"/>
      <c r="C172" s="406"/>
      <c r="D172" s="406"/>
      <c r="E172" s="406"/>
      <c r="F172" s="406"/>
      <c r="G172" s="406"/>
      <c r="H172" s="406"/>
      <c r="I172" s="403"/>
      <c r="J172" s="2121"/>
      <c r="K172" s="2121"/>
      <c r="P172" s="2123"/>
      <c r="Q172" s="2123"/>
    </row>
    <row r="173" spans="1:18" ht="26.1" customHeight="1" x14ac:dyDescent="0.4">
      <c r="A173" s="2155"/>
      <c r="B173" s="2155"/>
      <c r="C173" s="406"/>
      <c r="D173" s="406"/>
      <c r="E173" s="406"/>
      <c r="F173" s="406"/>
      <c r="G173" s="406"/>
      <c r="H173" s="406"/>
      <c r="I173" s="403"/>
      <c r="J173" s="2121"/>
      <c r="K173" s="2121"/>
      <c r="P173" s="2123"/>
      <c r="Q173" s="2123"/>
    </row>
    <row r="174" spans="1:18" ht="26.1" customHeight="1" x14ac:dyDescent="0.4">
      <c r="A174" s="2155"/>
      <c r="B174" s="2155"/>
      <c r="C174" s="406"/>
      <c r="D174" s="406"/>
      <c r="E174" s="406"/>
      <c r="F174" s="406"/>
      <c r="G174" s="406"/>
      <c r="H174" s="406"/>
      <c r="I174" s="403"/>
      <c r="J174" s="2121"/>
      <c r="K174" s="2121"/>
      <c r="P174" s="2123"/>
      <c r="Q174" s="2123"/>
    </row>
    <row r="175" spans="1:18" ht="26.1" customHeight="1" x14ac:dyDescent="0.4">
      <c r="A175" s="2155"/>
      <c r="B175" s="2155"/>
      <c r="C175" s="406"/>
      <c r="D175" s="406"/>
      <c r="E175" s="406"/>
      <c r="F175" s="406"/>
      <c r="G175" s="406"/>
      <c r="H175" s="406"/>
      <c r="I175" s="403"/>
      <c r="J175" s="2121"/>
      <c r="K175" s="2121"/>
      <c r="P175" s="2124"/>
      <c r="Q175" s="2124"/>
    </row>
    <row r="176" spans="1:18" ht="26.1" customHeight="1" x14ac:dyDescent="0.4">
      <c r="A176" s="2155"/>
      <c r="B176" s="2155"/>
      <c r="C176" s="406"/>
      <c r="D176" s="406"/>
      <c r="E176" s="406"/>
      <c r="F176" s="406"/>
      <c r="G176" s="406"/>
      <c r="H176" s="406"/>
      <c r="I176" s="403"/>
      <c r="J176" s="2121"/>
      <c r="K176" s="2121"/>
    </row>
    <row r="177" spans="1:11" ht="26.1" customHeight="1" x14ac:dyDescent="0.4">
      <c r="A177" s="2155"/>
      <c r="B177" s="2155"/>
      <c r="C177" s="406"/>
      <c r="D177" s="406"/>
      <c r="E177" s="406"/>
      <c r="F177" s="406"/>
      <c r="G177" s="406"/>
      <c r="H177" s="406"/>
      <c r="I177" s="403"/>
      <c r="J177" s="2121"/>
      <c r="K177" s="2121"/>
    </row>
    <row r="178" spans="1:11" ht="26.1" customHeight="1" x14ac:dyDescent="0.4">
      <c r="A178" s="2155"/>
      <c r="B178" s="2155"/>
      <c r="C178" s="406"/>
      <c r="D178" s="406"/>
      <c r="E178" s="406"/>
      <c r="F178" s="406"/>
      <c r="G178" s="406"/>
      <c r="H178" s="406"/>
      <c r="I178" s="403"/>
      <c r="J178" s="2121"/>
      <c r="K178" s="2121"/>
    </row>
    <row r="179" spans="1:11" ht="26.1" customHeight="1" x14ac:dyDescent="0.4">
      <c r="A179" s="2155"/>
      <c r="B179" s="2155"/>
      <c r="C179" s="406"/>
      <c r="D179" s="406"/>
      <c r="E179" s="406"/>
      <c r="F179" s="406"/>
      <c r="G179" s="406"/>
      <c r="H179" s="406"/>
      <c r="I179" s="403"/>
      <c r="J179" s="2121"/>
      <c r="K179" s="2121"/>
    </row>
    <row r="184" spans="1:11" ht="14.25" customHeight="1" x14ac:dyDescent="0.4"/>
    <row r="189" spans="1:11" ht="14.25" customHeight="1" x14ac:dyDescent="0.4"/>
    <row r="194" ht="14.25" customHeight="1" x14ac:dyDescent="0.4"/>
    <row r="199" ht="14.25" customHeight="1" x14ac:dyDescent="0.4"/>
    <row r="204" ht="14.25" customHeight="1" x14ac:dyDescent="0.4"/>
    <row r="209" ht="14.25" customHeight="1" x14ac:dyDescent="0.4"/>
    <row r="214" ht="14.25" customHeight="1" x14ac:dyDescent="0.4"/>
    <row r="219" ht="14.25" customHeight="1" x14ac:dyDescent="0.4"/>
    <row r="224" ht="14.25" customHeight="1" x14ac:dyDescent="0.4"/>
    <row r="229" ht="14.25" customHeight="1" x14ac:dyDescent="0.4"/>
    <row r="234" ht="14.25" customHeight="1" x14ac:dyDescent="0.4"/>
    <row r="239" ht="14.25" customHeight="1" x14ac:dyDescent="0.4"/>
    <row r="244" ht="14.25" customHeight="1" x14ac:dyDescent="0.4"/>
  </sheetData>
  <mergeCells count="105">
    <mergeCell ref="J27:K31"/>
    <mergeCell ref="A3:K3"/>
    <mergeCell ref="J1:K1"/>
    <mergeCell ref="D4:G4"/>
    <mergeCell ref="A22:B26"/>
    <mergeCell ref="H4:H5"/>
    <mergeCell ref="A4:B5"/>
    <mergeCell ref="C4:C5"/>
    <mergeCell ref="A12:B16"/>
    <mergeCell ref="A17:B21"/>
    <mergeCell ref="A7:B11"/>
    <mergeCell ref="A2:J2"/>
    <mergeCell ref="J7:K11"/>
    <mergeCell ref="J4:K5"/>
    <mergeCell ref="J12:K16"/>
    <mergeCell ref="J17:K21"/>
    <mergeCell ref="J22:K26"/>
    <mergeCell ref="I4:I5"/>
    <mergeCell ref="A175:B179"/>
    <mergeCell ref="A65:B66"/>
    <mergeCell ref="A67:B67"/>
    <mergeCell ref="A84:B88"/>
    <mergeCell ref="A68:B68"/>
    <mergeCell ref="A170:B174"/>
    <mergeCell ref="A74:B78"/>
    <mergeCell ref="A89:B93"/>
    <mergeCell ref="A79:B83"/>
    <mergeCell ref="A69:B73"/>
    <mergeCell ref="A124:B125"/>
    <mergeCell ref="A127:B127"/>
    <mergeCell ref="A104:B108"/>
    <mergeCell ref="A109:B113"/>
    <mergeCell ref="A114:B114"/>
    <mergeCell ref="A94:B98"/>
    <mergeCell ref="A99:B103"/>
    <mergeCell ref="A165:B169"/>
    <mergeCell ref="A138:B142"/>
    <mergeCell ref="A143:B147"/>
    <mergeCell ref="A148:B152"/>
    <mergeCell ref="A153:B157"/>
    <mergeCell ref="A160:B164"/>
    <mergeCell ref="J148:K152"/>
    <mergeCell ref="J153:K157"/>
    <mergeCell ref="J74:K78"/>
    <mergeCell ref="J79:K83"/>
    <mergeCell ref="H124:H125"/>
    <mergeCell ref="A128:B132"/>
    <mergeCell ref="A133:B137"/>
    <mergeCell ref="A158:B158"/>
    <mergeCell ref="J57:K61"/>
    <mergeCell ref="J67:K67"/>
    <mergeCell ref="J68:K68"/>
    <mergeCell ref="J69:K73"/>
    <mergeCell ref="A123:K123"/>
    <mergeCell ref="A126:B126"/>
    <mergeCell ref="C124:C125"/>
    <mergeCell ref="D124:G124"/>
    <mergeCell ref="A32:B36"/>
    <mergeCell ref="J159:K159"/>
    <mergeCell ref="P18:Q22"/>
    <mergeCell ref="J62:K62"/>
    <mergeCell ref="A63:J63"/>
    <mergeCell ref="A64:K64"/>
    <mergeCell ref="J65:K66"/>
    <mergeCell ref="J116:K120"/>
    <mergeCell ref="A116:B120"/>
    <mergeCell ref="J121:K121"/>
    <mergeCell ref="A122:J122"/>
    <mergeCell ref="J109:K113"/>
    <mergeCell ref="J114:K114"/>
    <mergeCell ref="J115:K115"/>
    <mergeCell ref="J84:K88"/>
    <mergeCell ref="J89:K93"/>
    <mergeCell ref="J94:K98"/>
    <mergeCell ref="J99:K103"/>
    <mergeCell ref="J104:K108"/>
    <mergeCell ref="J32:K36"/>
    <mergeCell ref="J47:K51"/>
    <mergeCell ref="J52:K56"/>
    <mergeCell ref="A27:B31"/>
    <mergeCell ref="C65:C66"/>
    <mergeCell ref="A37:A41"/>
    <mergeCell ref="J37:J41"/>
    <mergeCell ref="A42:A46"/>
    <mergeCell ref="J42:J46"/>
    <mergeCell ref="J170:K174"/>
    <mergeCell ref="J175:K179"/>
    <mergeCell ref="P171:Q175"/>
    <mergeCell ref="Q161:R165"/>
    <mergeCell ref="P132:Q136"/>
    <mergeCell ref="J124:K125"/>
    <mergeCell ref="J126:K126"/>
    <mergeCell ref="J127:K127"/>
    <mergeCell ref="J128:K132"/>
    <mergeCell ref="J133:K137"/>
    <mergeCell ref="J160:K164"/>
    <mergeCell ref="J165:K169"/>
    <mergeCell ref="H65:H66"/>
    <mergeCell ref="A47:B51"/>
    <mergeCell ref="A52:B56"/>
    <mergeCell ref="D65:G65"/>
    <mergeCell ref="A57:B61"/>
    <mergeCell ref="J158:K158"/>
    <mergeCell ref="J138:K142"/>
    <mergeCell ref="J143:K147"/>
  </mergeCells>
  <printOptions horizontalCentered="1" verticalCentered="1"/>
  <pageMargins left="0.2" right="0.39" top="0.44" bottom="0.49" header="0.23" footer="0.3"/>
  <pageSetup paperSize="9" scale="60" orientation="portrait" r:id="rId1"/>
  <headerFooter>
    <oddFooter>&amp;C&amp;14 32</oddFooter>
  </headerFooter>
  <rowBreaks count="1" manualBreakCount="1">
    <brk id="120" max="1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118"/>
  <sheetViews>
    <sheetView rightToLeft="1" view="pageBreakPreview" zoomScale="60" workbookViewId="0">
      <selection activeCell="Q16" sqref="Q16"/>
    </sheetView>
  </sheetViews>
  <sheetFormatPr defaultRowHeight="30" x14ac:dyDescent="0.4"/>
  <cols>
    <col min="1" max="1" width="32.75" customWidth="1"/>
    <col min="2" max="2" width="14" customWidth="1"/>
    <col min="3" max="3" width="7.875" customWidth="1"/>
    <col min="4" max="4" width="8" customWidth="1"/>
    <col min="5" max="5" width="8.375" customWidth="1"/>
    <col min="6" max="6" width="13.375" customWidth="1"/>
    <col min="7" max="7" width="16.25" customWidth="1"/>
    <col min="8" max="8" width="12" style="328" customWidth="1"/>
    <col min="9" max="9" width="36" customWidth="1"/>
    <col min="10" max="10" width="0" hidden="1" customWidth="1"/>
  </cols>
  <sheetData>
    <row r="1" spans="1:10" ht="22.5" customHeight="1" x14ac:dyDescent="0.4">
      <c r="A1" s="381" t="s">
        <v>845</v>
      </c>
      <c r="B1" s="381"/>
      <c r="C1" s="381"/>
      <c r="D1" s="381"/>
      <c r="E1" s="381"/>
      <c r="F1" s="381"/>
      <c r="G1" s="381"/>
      <c r="I1" s="1775" t="s">
        <v>846</v>
      </c>
      <c r="J1" s="1775"/>
    </row>
    <row r="2" spans="1:10" ht="25.5" customHeight="1" x14ac:dyDescent="0.2">
      <c r="A2" s="2140" t="s">
        <v>831</v>
      </c>
      <c r="B2" s="2140"/>
      <c r="C2" s="2140"/>
      <c r="D2" s="2140"/>
      <c r="E2" s="2140"/>
      <c r="F2" s="2140"/>
      <c r="G2" s="2140"/>
      <c r="H2" s="2140"/>
      <c r="I2" s="2140"/>
      <c r="J2" s="262"/>
    </row>
    <row r="3" spans="1:10" ht="48" customHeight="1" thickBot="1" x14ac:dyDescent="0.25">
      <c r="A3" s="1747" t="s">
        <v>827</v>
      </c>
      <c r="B3" s="1747"/>
      <c r="C3" s="1747"/>
      <c r="D3" s="1747"/>
      <c r="E3" s="1747"/>
      <c r="F3" s="1747"/>
      <c r="G3" s="1747"/>
      <c r="H3" s="1747"/>
      <c r="I3" s="1747"/>
      <c r="J3" s="1747"/>
    </row>
    <row r="4" spans="1:10" ht="24.75" customHeight="1" thickBot="1" x14ac:dyDescent="0.25">
      <c r="A4" s="2156" t="s">
        <v>290</v>
      </c>
      <c r="B4" s="2047" t="s">
        <v>633</v>
      </c>
      <c r="C4" s="1985" t="s">
        <v>557</v>
      </c>
      <c r="D4" s="1985"/>
      <c r="E4" s="1985"/>
      <c r="F4" s="1985"/>
      <c r="G4" s="2047" t="s">
        <v>554</v>
      </c>
      <c r="H4" s="1787" t="s">
        <v>390</v>
      </c>
      <c r="I4" s="2161" t="s">
        <v>405</v>
      </c>
      <c r="J4" s="2161"/>
    </row>
    <row r="5" spans="1:10" ht="29.25" customHeight="1" thickBot="1" x14ac:dyDescent="0.25">
      <c r="A5" s="2157"/>
      <c r="B5" s="1986"/>
      <c r="C5" s="1378">
        <v>4</v>
      </c>
      <c r="D5" s="1378">
        <v>6</v>
      </c>
      <c r="E5" s="1378">
        <v>8</v>
      </c>
      <c r="F5" s="1378" t="s">
        <v>781</v>
      </c>
      <c r="G5" s="1986"/>
      <c r="H5" s="1789"/>
      <c r="I5" s="2162"/>
      <c r="J5" s="2162"/>
    </row>
    <row r="6" spans="1:10" ht="24" customHeight="1" thickBot="1" x14ac:dyDescent="0.25">
      <c r="A6" s="577" t="s">
        <v>746</v>
      </c>
      <c r="B6" s="578"/>
      <c r="C6" s="535"/>
      <c r="D6" s="535"/>
      <c r="E6" s="535"/>
      <c r="F6" s="535"/>
      <c r="G6" s="536"/>
      <c r="H6" s="601"/>
      <c r="I6" s="599" t="s">
        <v>785</v>
      </c>
      <c r="J6" s="599"/>
    </row>
    <row r="7" spans="1:10" ht="20.100000000000001" customHeight="1" x14ac:dyDescent="0.25">
      <c r="A7" s="2132" t="s">
        <v>384</v>
      </c>
      <c r="B7" s="1133" t="s">
        <v>684</v>
      </c>
      <c r="C7" s="1393">
        <v>15</v>
      </c>
      <c r="D7" s="1393">
        <v>1</v>
      </c>
      <c r="E7" s="1393">
        <v>1</v>
      </c>
      <c r="F7" s="1393">
        <v>1</v>
      </c>
      <c r="G7" s="1393">
        <f>SUM(C7:F7)</f>
        <v>18</v>
      </c>
      <c r="H7" s="470" t="s">
        <v>628</v>
      </c>
      <c r="I7" s="2145" t="s">
        <v>451</v>
      </c>
      <c r="J7" s="2145"/>
    </row>
    <row r="8" spans="1:10" ht="20.100000000000001" customHeight="1" x14ac:dyDescent="0.2">
      <c r="A8" s="2132"/>
      <c r="B8" s="1030" t="s">
        <v>686</v>
      </c>
      <c r="C8" s="1394">
        <v>0</v>
      </c>
      <c r="D8" s="1394">
        <v>0</v>
      </c>
      <c r="E8" s="1394">
        <v>5</v>
      </c>
      <c r="F8" s="1394">
        <v>0</v>
      </c>
      <c r="G8" s="1394">
        <f t="shared" ref="G8:G56" si="0">SUM(C8:F8)</f>
        <v>5</v>
      </c>
      <c r="H8" s="471" t="s">
        <v>408</v>
      </c>
      <c r="I8" s="2145"/>
      <c r="J8" s="2145"/>
    </row>
    <row r="9" spans="1:10" ht="20.100000000000001" customHeight="1" x14ac:dyDescent="0.2">
      <c r="A9" s="2132"/>
      <c r="B9" s="1030" t="s">
        <v>18</v>
      </c>
      <c r="C9" s="1394">
        <v>0</v>
      </c>
      <c r="D9" s="1394">
        <v>3</v>
      </c>
      <c r="E9" s="1394">
        <v>4</v>
      </c>
      <c r="F9" s="1394">
        <v>0</v>
      </c>
      <c r="G9" s="1394">
        <f t="shared" si="0"/>
        <v>7</v>
      </c>
      <c r="H9" s="471" t="s">
        <v>409</v>
      </c>
      <c r="I9" s="2145"/>
      <c r="J9" s="2145"/>
    </row>
    <row r="10" spans="1:10" ht="20.100000000000001" customHeight="1" x14ac:dyDescent="0.2">
      <c r="A10" s="2132"/>
      <c r="B10" s="1030" t="s">
        <v>19</v>
      </c>
      <c r="C10" s="1394">
        <v>8</v>
      </c>
      <c r="D10" s="1394">
        <v>0</v>
      </c>
      <c r="E10" s="1394">
        <v>0</v>
      </c>
      <c r="F10" s="1394">
        <v>0</v>
      </c>
      <c r="G10" s="1394">
        <f t="shared" si="0"/>
        <v>8</v>
      </c>
      <c r="H10" s="471" t="s">
        <v>634</v>
      </c>
      <c r="I10" s="2145"/>
      <c r="J10" s="2145"/>
    </row>
    <row r="11" spans="1:10" ht="20.100000000000001" customHeight="1" x14ac:dyDescent="0.2">
      <c r="A11" s="2178"/>
      <c r="B11" s="1031" t="s">
        <v>0</v>
      </c>
      <c r="C11" s="1395">
        <v>23</v>
      </c>
      <c r="D11" s="1395">
        <v>4</v>
      </c>
      <c r="E11" s="1395">
        <v>10</v>
      </c>
      <c r="F11" s="1395">
        <v>1</v>
      </c>
      <c r="G11" s="1395">
        <f t="shared" si="0"/>
        <v>38</v>
      </c>
      <c r="H11" s="472" t="s">
        <v>395</v>
      </c>
      <c r="I11" s="2146"/>
      <c r="J11" s="2146"/>
    </row>
    <row r="12" spans="1:10" ht="20.100000000000001" customHeight="1" thickBot="1" x14ac:dyDescent="0.3">
      <c r="A12" s="2137" t="s">
        <v>319</v>
      </c>
      <c r="B12" s="442" t="s">
        <v>684</v>
      </c>
      <c r="C12" s="1396">
        <v>38</v>
      </c>
      <c r="D12" s="1396">
        <v>0</v>
      </c>
      <c r="E12" s="1396">
        <v>0</v>
      </c>
      <c r="F12" s="1396">
        <v>0</v>
      </c>
      <c r="G12" s="1396">
        <f t="shared" si="0"/>
        <v>38</v>
      </c>
      <c r="H12" s="470" t="s">
        <v>628</v>
      </c>
      <c r="I12" s="2175" t="s">
        <v>452</v>
      </c>
      <c r="J12" s="2175"/>
    </row>
    <row r="13" spans="1:10" ht="20.100000000000001" customHeight="1" thickTop="1" thickBot="1" x14ac:dyDescent="0.25">
      <c r="A13" s="2116"/>
      <c r="B13" s="1030" t="s">
        <v>686</v>
      </c>
      <c r="C13" s="1394">
        <v>0</v>
      </c>
      <c r="D13" s="1394">
        <v>22</v>
      </c>
      <c r="E13" s="1394">
        <v>10</v>
      </c>
      <c r="F13" s="1394">
        <v>0</v>
      </c>
      <c r="G13" s="1394">
        <f t="shared" si="0"/>
        <v>32</v>
      </c>
      <c r="H13" s="471" t="s">
        <v>408</v>
      </c>
      <c r="I13" s="2176"/>
      <c r="J13" s="2176"/>
    </row>
    <row r="14" spans="1:10" ht="20.100000000000001" customHeight="1" thickTop="1" thickBot="1" x14ac:dyDescent="0.25">
      <c r="A14" s="2116"/>
      <c r="B14" s="1030" t="s">
        <v>18</v>
      </c>
      <c r="C14" s="1394">
        <v>21</v>
      </c>
      <c r="D14" s="1394">
        <v>0</v>
      </c>
      <c r="E14" s="1394">
        <v>0</v>
      </c>
      <c r="F14" s="1394">
        <v>1</v>
      </c>
      <c r="G14" s="1394">
        <f t="shared" si="0"/>
        <v>22</v>
      </c>
      <c r="H14" s="471" t="s">
        <v>409</v>
      </c>
      <c r="I14" s="2176"/>
      <c r="J14" s="2176"/>
    </row>
    <row r="15" spans="1:10" ht="20.100000000000001" customHeight="1" thickTop="1" thickBot="1" x14ac:dyDescent="0.25">
      <c r="A15" s="2116"/>
      <c r="B15" s="1030" t="s">
        <v>19</v>
      </c>
      <c r="C15" s="1394">
        <v>27</v>
      </c>
      <c r="D15" s="1394">
        <v>0</v>
      </c>
      <c r="E15" s="1394">
        <v>0</v>
      </c>
      <c r="F15" s="1394">
        <v>0</v>
      </c>
      <c r="G15" s="1394">
        <f t="shared" si="0"/>
        <v>27</v>
      </c>
      <c r="H15" s="471" t="s">
        <v>634</v>
      </c>
      <c r="I15" s="2176"/>
      <c r="J15" s="2176"/>
    </row>
    <row r="16" spans="1:10" ht="20.100000000000001" customHeight="1" thickTop="1" x14ac:dyDescent="0.2">
      <c r="A16" s="2138"/>
      <c r="B16" s="1031" t="s">
        <v>0</v>
      </c>
      <c r="C16" s="1397">
        <v>86</v>
      </c>
      <c r="D16" s="1397">
        <v>22</v>
      </c>
      <c r="E16" s="1397">
        <v>10</v>
      </c>
      <c r="F16" s="1397">
        <v>1</v>
      </c>
      <c r="G16" s="1397">
        <f t="shared" si="0"/>
        <v>119</v>
      </c>
      <c r="H16" s="472" t="s">
        <v>395</v>
      </c>
      <c r="I16" s="2177"/>
      <c r="J16" s="2177"/>
    </row>
    <row r="17" spans="1:10" ht="20.100000000000001" customHeight="1" thickBot="1" x14ac:dyDescent="0.3">
      <c r="A17" s="2149" t="s">
        <v>164</v>
      </c>
      <c r="B17" s="442" t="s">
        <v>684</v>
      </c>
      <c r="C17" s="1396">
        <v>282</v>
      </c>
      <c r="D17" s="1396">
        <v>4</v>
      </c>
      <c r="E17" s="1396">
        <v>12</v>
      </c>
      <c r="F17" s="1396">
        <v>0</v>
      </c>
      <c r="G17" s="1393">
        <f t="shared" si="0"/>
        <v>298</v>
      </c>
      <c r="H17" s="470" t="s">
        <v>628</v>
      </c>
      <c r="I17" s="2175" t="s">
        <v>453</v>
      </c>
      <c r="J17" s="2175"/>
    </row>
    <row r="18" spans="1:10" ht="20.100000000000001" customHeight="1" thickTop="1" thickBot="1" x14ac:dyDescent="0.25">
      <c r="A18" s="2116"/>
      <c r="B18" s="1030" t="s">
        <v>686</v>
      </c>
      <c r="C18" s="1394">
        <v>0</v>
      </c>
      <c r="D18" s="1394">
        <v>35</v>
      </c>
      <c r="E18" s="1394">
        <v>7</v>
      </c>
      <c r="F18" s="1394">
        <v>0</v>
      </c>
      <c r="G18" s="1394">
        <f t="shared" si="0"/>
        <v>42</v>
      </c>
      <c r="H18" s="471" t="s">
        <v>408</v>
      </c>
      <c r="I18" s="2176"/>
      <c r="J18" s="2176"/>
    </row>
    <row r="19" spans="1:10" ht="20.100000000000001" customHeight="1" thickTop="1" thickBot="1" x14ac:dyDescent="0.25">
      <c r="A19" s="2116"/>
      <c r="B19" s="1030" t="s">
        <v>18</v>
      </c>
      <c r="C19" s="1394">
        <v>8</v>
      </c>
      <c r="D19" s="1394">
        <v>19</v>
      </c>
      <c r="E19" s="1394">
        <v>6</v>
      </c>
      <c r="F19" s="1394">
        <v>0</v>
      </c>
      <c r="G19" s="1394">
        <f t="shared" si="0"/>
        <v>33</v>
      </c>
      <c r="H19" s="471" t="s">
        <v>409</v>
      </c>
      <c r="I19" s="2176"/>
      <c r="J19" s="2176"/>
    </row>
    <row r="20" spans="1:10" ht="20.100000000000001" customHeight="1" thickTop="1" thickBot="1" x14ac:dyDescent="0.25">
      <c r="A20" s="2116"/>
      <c r="B20" s="1030" t="s">
        <v>19</v>
      </c>
      <c r="C20" s="1394">
        <v>97</v>
      </c>
      <c r="D20" s="1394">
        <v>7</v>
      </c>
      <c r="E20" s="1394">
        <v>2</v>
      </c>
      <c r="F20" s="1394">
        <v>0</v>
      </c>
      <c r="G20" s="1394">
        <f t="shared" si="0"/>
        <v>106</v>
      </c>
      <c r="H20" s="471" t="s">
        <v>634</v>
      </c>
      <c r="I20" s="2176"/>
      <c r="J20" s="2176"/>
    </row>
    <row r="21" spans="1:10" ht="20.100000000000001" customHeight="1" thickTop="1" x14ac:dyDescent="0.2">
      <c r="A21" s="2150"/>
      <c r="B21" s="1031" t="s">
        <v>0</v>
      </c>
      <c r="C21" s="1397">
        <v>387</v>
      </c>
      <c r="D21" s="1397">
        <v>65</v>
      </c>
      <c r="E21" s="1397">
        <v>27</v>
      </c>
      <c r="F21" s="1397">
        <v>0</v>
      </c>
      <c r="G21" s="1395">
        <f t="shared" si="0"/>
        <v>479</v>
      </c>
      <c r="H21" s="472" t="s">
        <v>395</v>
      </c>
      <c r="I21" s="2177"/>
      <c r="J21" s="2177"/>
    </row>
    <row r="22" spans="1:10" ht="20.100000000000001" customHeight="1" thickBot="1" x14ac:dyDescent="0.3">
      <c r="A22" s="2116" t="s">
        <v>371</v>
      </c>
      <c r="B22" s="442" t="s">
        <v>684</v>
      </c>
      <c r="C22" s="1396">
        <v>1</v>
      </c>
      <c r="D22" s="1396">
        <v>1</v>
      </c>
      <c r="E22" s="1396">
        <v>0</v>
      </c>
      <c r="F22" s="1396">
        <v>0</v>
      </c>
      <c r="G22" s="1396">
        <f t="shared" si="0"/>
        <v>2</v>
      </c>
      <c r="H22" s="470" t="s">
        <v>628</v>
      </c>
      <c r="I22" s="2175" t="s">
        <v>454</v>
      </c>
      <c r="J22" s="2175"/>
    </row>
    <row r="23" spans="1:10" ht="20.100000000000001" customHeight="1" thickTop="1" thickBot="1" x14ac:dyDescent="0.25">
      <c r="A23" s="2116"/>
      <c r="B23" s="1030" t="s">
        <v>686</v>
      </c>
      <c r="C23" s="1394">
        <v>0</v>
      </c>
      <c r="D23" s="1394">
        <v>0</v>
      </c>
      <c r="E23" s="1394">
        <v>0</v>
      </c>
      <c r="F23" s="1394">
        <v>0</v>
      </c>
      <c r="G23" s="1394">
        <f t="shared" si="0"/>
        <v>0</v>
      </c>
      <c r="H23" s="471" t="s">
        <v>408</v>
      </c>
      <c r="I23" s="2176"/>
      <c r="J23" s="2176"/>
    </row>
    <row r="24" spans="1:10" ht="20.100000000000001" customHeight="1" thickTop="1" thickBot="1" x14ac:dyDescent="0.25">
      <c r="A24" s="2116"/>
      <c r="B24" s="1030" t="s">
        <v>18</v>
      </c>
      <c r="C24" s="1394">
        <v>10</v>
      </c>
      <c r="D24" s="1394">
        <v>6</v>
      </c>
      <c r="E24" s="1394">
        <v>1</v>
      </c>
      <c r="F24" s="1394">
        <v>0</v>
      </c>
      <c r="G24" s="1394">
        <f t="shared" si="0"/>
        <v>17</v>
      </c>
      <c r="H24" s="471" t="s">
        <v>409</v>
      </c>
      <c r="I24" s="2176"/>
      <c r="J24" s="2176"/>
    </row>
    <row r="25" spans="1:10" ht="20.100000000000001" customHeight="1" thickTop="1" thickBot="1" x14ac:dyDescent="0.25">
      <c r="A25" s="2116"/>
      <c r="B25" s="1005" t="s">
        <v>19</v>
      </c>
      <c r="C25" s="1398">
        <v>4</v>
      </c>
      <c r="D25" s="1398">
        <v>0</v>
      </c>
      <c r="E25" s="1398">
        <v>0</v>
      </c>
      <c r="F25" s="1398">
        <v>0</v>
      </c>
      <c r="G25" s="1394">
        <f t="shared" si="0"/>
        <v>4</v>
      </c>
      <c r="H25" s="1007" t="s">
        <v>685</v>
      </c>
      <c r="I25" s="2180"/>
      <c r="J25" s="2180"/>
    </row>
    <row r="26" spans="1:10" ht="20.100000000000001" customHeight="1" thickTop="1" x14ac:dyDescent="0.2">
      <c r="A26" s="2116"/>
      <c r="B26" s="1031" t="s">
        <v>0</v>
      </c>
      <c r="C26" s="1397">
        <v>15</v>
      </c>
      <c r="D26" s="1397">
        <v>7</v>
      </c>
      <c r="E26" s="1397">
        <v>1</v>
      </c>
      <c r="F26" s="1397">
        <v>0</v>
      </c>
      <c r="G26" s="1397">
        <f t="shared" si="0"/>
        <v>23</v>
      </c>
      <c r="H26" s="472" t="s">
        <v>395</v>
      </c>
      <c r="I26" s="2177"/>
      <c r="J26" s="2177"/>
    </row>
    <row r="27" spans="1:10" ht="20.100000000000001" customHeight="1" thickBot="1" x14ac:dyDescent="0.3">
      <c r="A27" s="2181" t="s">
        <v>84</v>
      </c>
      <c r="B27" s="442" t="s">
        <v>684</v>
      </c>
      <c r="C27" s="1399">
        <v>357</v>
      </c>
      <c r="D27" s="1396">
        <v>85</v>
      </c>
      <c r="E27" s="1399">
        <v>7</v>
      </c>
      <c r="F27" s="1399">
        <v>16</v>
      </c>
      <c r="G27" s="1393">
        <f t="shared" si="0"/>
        <v>465</v>
      </c>
      <c r="H27" s="470" t="s">
        <v>628</v>
      </c>
      <c r="I27" s="2175" t="s">
        <v>455</v>
      </c>
      <c r="J27" s="2175"/>
    </row>
    <row r="28" spans="1:10" ht="20.100000000000001" customHeight="1" thickTop="1" thickBot="1" x14ac:dyDescent="0.25">
      <c r="A28" s="2164"/>
      <c r="B28" s="1030" t="s">
        <v>686</v>
      </c>
      <c r="C28" s="1400">
        <v>21</v>
      </c>
      <c r="D28" s="1394">
        <v>49</v>
      </c>
      <c r="E28" s="1400">
        <v>14</v>
      </c>
      <c r="F28" s="1400">
        <v>1</v>
      </c>
      <c r="G28" s="1394">
        <f t="shared" si="0"/>
        <v>85</v>
      </c>
      <c r="H28" s="471" t="s">
        <v>408</v>
      </c>
      <c r="I28" s="2176"/>
      <c r="J28" s="2176"/>
    </row>
    <row r="29" spans="1:10" ht="20.100000000000001" customHeight="1" thickTop="1" thickBot="1" x14ac:dyDescent="0.25">
      <c r="A29" s="2164"/>
      <c r="B29" s="1030" t="s">
        <v>18</v>
      </c>
      <c r="C29" s="1400">
        <v>231</v>
      </c>
      <c r="D29" s="1394">
        <v>71</v>
      </c>
      <c r="E29" s="1400">
        <v>13</v>
      </c>
      <c r="F29" s="1400">
        <v>2</v>
      </c>
      <c r="G29" s="1394">
        <f t="shared" si="0"/>
        <v>317</v>
      </c>
      <c r="H29" s="471" t="s">
        <v>409</v>
      </c>
      <c r="I29" s="2176"/>
      <c r="J29" s="2176"/>
    </row>
    <row r="30" spans="1:10" ht="20.100000000000001" customHeight="1" thickTop="1" thickBot="1" x14ac:dyDescent="0.25">
      <c r="A30" s="2164"/>
      <c r="B30" s="1030" t="s">
        <v>19</v>
      </c>
      <c r="C30" s="1400">
        <v>46</v>
      </c>
      <c r="D30" s="1394">
        <v>28</v>
      </c>
      <c r="E30" s="1400">
        <v>5</v>
      </c>
      <c r="F30" s="1400">
        <v>4</v>
      </c>
      <c r="G30" s="1394">
        <f t="shared" si="0"/>
        <v>83</v>
      </c>
      <c r="H30" s="471" t="s">
        <v>634</v>
      </c>
      <c r="I30" s="2176"/>
      <c r="J30" s="2176"/>
    </row>
    <row r="31" spans="1:10" ht="20.100000000000001" customHeight="1" thickTop="1" x14ac:dyDescent="0.2">
      <c r="A31" s="2182"/>
      <c r="B31" s="1031" t="s">
        <v>0</v>
      </c>
      <c r="C31" s="1401">
        <v>655</v>
      </c>
      <c r="D31" s="1397">
        <v>233</v>
      </c>
      <c r="E31" s="1401">
        <v>39</v>
      </c>
      <c r="F31" s="1401">
        <v>23</v>
      </c>
      <c r="G31" s="1395">
        <f t="shared" si="0"/>
        <v>950</v>
      </c>
      <c r="H31" s="472" t="s">
        <v>395</v>
      </c>
      <c r="I31" s="2177"/>
      <c r="J31" s="2177"/>
    </row>
    <row r="32" spans="1:10" ht="20.100000000000001" customHeight="1" thickBot="1" x14ac:dyDescent="0.3">
      <c r="A32" s="2163" t="s">
        <v>165</v>
      </c>
      <c r="B32" s="442" t="s">
        <v>684</v>
      </c>
      <c r="C32" s="1399">
        <v>74</v>
      </c>
      <c r="D32" s="1396">
        <v>0</v>
      </c>
      <c r="E32" s="1399">
        <v>0</v>
      </c>
      <c r="F32" s="1399">
        <v>0</v>
      </c>
      <c r="G32" s="1396">
        <f t="shared" si="0"/>
        <v>74</v>
      </c>
      <c r="H32" s="470" t="s">
        <v>628</v>
      </c>
      <c r="I32" s="2175" t="s">
        <v>456</v>
      </c>
      <c r="J32" s="2175"/>
    </row>
    <row r="33" spans="1:21" ht="20.100000000000001" customHeight="1" thickTop="1" thickBot="1" x14ac:dyDescent="0.25">
      <c r="A33" s="2164"/>
      <c r="B33" s="1030" t="s">
        <v>686</v>
      </c>
      <c r="C33" s="1400">
        <v>2</v>
      </c>
      <c r="D33" s="1394">
        <v>47</v>
      </c>
      <c r="E33" s="1400">
        <v>0</v>
      </c>
      <c r="F33" s="1400">
        <v>0</v>
      </c>
      <c r="G33" s="1394">
        <f t="shared" si="0"/>
        <v>49</v>
      </c>
      <c r="H33" s="471" t="s">
        <v>408</v>
      </c>
      <c r="I33" s="2176"/>
      <c r="J33" s="2176"/>
    </row>
    <row r="34" spans="1:21" ht="20.100000000000001" customHeight="1" thickTop="1" thickBot="1" x14ac:dyDescent="0.25">
      <c r="A34" s="2164"/>
      <c r="B34" s="1004" t="s">
        <v>18</v>
      </c>
      <c r="C34" s="1402">
        <v>0</v>
      </c>
      <c r="D34" s="1403">
        <v>0</v>
      </c>
      <c r="E34" s="1402">
        <v>0</v>
      </c>
      <c r="F34" s="1402">
        <v>0</v>
      </c>
      <c r="G34" s="1394">
        <f t="shared" si="0"/>
        <v>0</v>
      </c>
      <c r="H34" s="466" t="s">
        <v>409</v>
      </c>
      <c r="I34" s="2176"/>
      <c r="J34" s="2176"/>
    </row>
    <row r="35" spans="1:21" ht="20.100000000000001" customHeight="1" thickTop="1" thickBot="1" x14ac:dyDescent="0.25">
      <c r="A35" s="2164"/>
      <c r="B35" s="1030" t="s">
        <v>19</v>
      </c>
      <c r="C35" s="1400">
        <v>79</v>
      </c>
      <c r="D35" s="1394">
        <v>0</v>
      </c>
      <c r="E35" s="1400">
        <v>0</v>
      </c>
      <c r="F35" s="1400">
        <v>1</v>
      </c>
      <c r="G35" s="1394">
        <f t="shared" si="0"/>
        <v>80</v>
      </c>
      <c r="H35" s="471" t="s">
        <v>634</v>
      </c>
      <c r="I35" s="2176"/>
      <c r="J35" s="2176"/>
    </row>
    <row r="36" spans="1:21" ht="20.100000000000001" customHeight="1" thickTop="1" x14ac:dyDescent="0.2">
      <c r="A36" s="2174"/>
      <c r="B36" s="1031" t="s">
        <v>0</v>
      </c>
      <c r="C36" s="1401">
        <v>155</v>
      </c>
      <c r="D36" s="1397">
        <v>47</v>
      </c>
      <c r="E36" s="1401">
        <v>0</v>
      </c>
      <c r="F36" s="1401">
        <v>1</v>
      </c>
      <c r="G36" s="1397">
        <f t="shared" si="0"/>
        <v>203</v>
      </c>
      <c r="H36" s="472" t="s">
        <v>395</v>
      </c>
      <c r="I36" s="2177"/>
      <c r="J36" s="2177"/>
    </row>
    <row r="37" spans="1:21" ht="20.100000000000001" customHeight="1" x14ac:dyDescent="0.25">
      <c r="A37" s="2183" t="s">
        <v>166</v>
      </c>
      <c r="B37" s="1028" t="s">
        <v>684</v>
      </c>
      <c r="C37" s="1404">
        <v>87</v>
      </c>
      <c r="D37" s="1405">
        <v>3</v>
      </c>
      <c r="E37" s="1404">
        <v>0</v>
      </c>
      <c r="F37" s="1404">
        <v>0</v>
      </c>
      <c r="G37" s="1393">
        <f t="shared" si="0"/>
        <v>90</v>
      </c>
      <c r="H37" s="470" t="s">
        <v>628</v>
      </c>
      <c r="I37" s="2185" t="s">
        <v>457</v>
      </c>
      <c r="J37" s="2185"/>
    </row>
    <row r="38" spans="1:21" ht="20.100000000000001" customHeight="1" x14ac:dyDescent="0.25">
      <c r="A38" s="2123"/>
      <c r="B38" s="1004" t="s">
        <v>686</v>
      </c>
      <c r="C38" s="1402">
        <v>0</v>
      </c>
      <c r="D38" s="1403">
        <v>16</v>
      </c>
      <c r="E38" s="1402">
        <v>2</v>
      </c>
      <c r="F38" s="1402">
        <v>0</v>
      </c>
      <c r="G38" s="1394">
        <f t="shared" si="0"/>
        <v>18</v>
      </c>
      <c r="H38" s="1141" t="s">
        <v>408</v>
      </c>
      <c r="I38" s="2186"/>
      <c r="J38" s="2186"/>
    </row>
    <row r="39" spans="1:21" ht="20.100000000000001" customHeight="1" x14ac:dyDescent="0.2">
      <c r="A39" s="2123"/>
      <c r="B39" s="1030" t="s">
        <v>18</v>
      </c>
      <c r="C39" s="1402">
        <v>0</v>
      </c>
      <c r="D39" s="1403">
        <v>0</v>
      </c>
      <c r="E39" s="1402">
        <v>0</v>
      </c>
      <c r="F39" s="1402">
        <v>0</v>
      </c>
      <c r="G39" s="1394">
        <f t="shared" si="0"/>
        <v>0</v>
      </c>
      <c r="H39" s="466" t="s">
        <v>409</v>
      </c>
      <c r="I39" s="2186"/>
      <c r="J39" s="2186"/>
    </row>
    <row r="40" spans="1:21" ht="20.100000000000001" customHeight="1" x14ac:dyDescent="0.2">
      <c r="A40" s="2123"/>
      <c r="B40" s="1030" t="s">
        <v>19</v>
      </c>
      <c r="C40" s="1402">
        <v>25</v>
      </c>
      <c r="D40" s="1403">
        <v>1</v>
      </c>
      <c r="E40" s="1402">
        <v>0</v>
      </c>
      <c r="F40" s="1402">
        <v>0</v>
      </c>
      <c r="G40" s="1394">
        <f t="shared" si="0"/>
        <v>26</v>
      </c>
      <c r="H40" s="466" t="s">
        <v>634</v>
      </c>
      <c r="I40" s="2186"/>
      <c r="J40" s="2186"/>
    </row>
    <row r="41" spans="1:21" ht="20.100000000000001" customHeight="1" x14ac:dyDescent="0.2">
      <c r="A41" s="2184"/>
      <c r="B41" s="1005" t="s">
        <v>0</v>
      </c>
      <c r="C41" s="1406">
        <v>112</v>
      </c>
      <c r="D41" s="1407">
        <v>20</v>
      </c>
      <c r="E41" s="1406">
        <v>2</v>
      </c>
      <c r="F41" s="1406">
        <v>0</v>
      </c>
      <c r="G41" s="1395">
        <f t="shared" si="0"/>
        <v>134</v>
      </c>
      <c r="H41" s="467" t="s">
        <v>395</v>
      </c>
      <c r="I41" s="2187"/>
      <c r="J41" s="2187"/>
    </row>
    <row r="42" spans="1:21" ht="20.100000000000001" customHeight="1" thickBot="1" x14ac:dyDescent="0.3">
      <c r="A42" s="2163" t="s">
        <v>898</v>
      </c>
      <c r="B42" s="446" t="s">
        <v>684</v>
      </c>
      <c r="C42" s="1408">
        <v>39</v>
      </c>
      <c r="D42" s="1409">
        <v>8</v>
      </c>
      <c r="E42" s="1408">
        <v>1</v>
      </c>
      <c r="F42" s="1408">
        <v>0</v>
      </c>
      <c r="G42" s="1396">
        <f t="shared" si="0"/>
        <v>48</v>
      </c>
      <c r="H42" s="475" t="s">
        <v>628</v>
      </c>
      <c r="I42" s="2166" t="s">
        <v>897</v>
      </c>
      <c r="J42" s="2166"/>
      <c r="L42" s="2163"/>
      <c r="M42" s="446"/>
      <c r="N42" s="456"/>
      <c r="O42" s="454"/>
      <c r="P42" s="456"/>
      <c r="Q42" s="456"/>
      <c r="R42" s="456"/>
      <c r="S42" s="475"/>
      <c r="T42" s="2166"/>
      <c r="U42" s="2166"/>
    </row>
    <row r="43" spans="1:21" ht="20.100000000000001" customHeight="1" thickTop="1" thickBot="1" x14ac:dyDescent="0.25">
      <c r="A43" s="2164"/>
      <c r="B43" s="1030" t="s">
        <v>686</v>
      </c>
      <c r="C43" s="1400">
        <v>7</v>
      </c>
      <c r="D43" s="1394">
        <v>0</v>
      </c>
      <c r="E43" s="1400">
        <v>0</v>
      </c>
      <c r="F43" s="1400">
        <v>0</v>
      </c>
      <c r="G43" s="1394">
        <f t="shared" si="0"/>
        <v>7</v>
      </c>
      <c r="H43" s="471" t="s">
        <v>408</v>
      </c>
      <c r="I43" s="2167"/>
      <c r="J43" s="2167"/>
      <c r="L43" s="2164"/>
      <c r="M43" s="794"/>
      <c r="N43" s="455"/>
      <c r="O43" s="452"/>
      <c r="P43" s="455"/>
      <c r="Q43" s="455"/>
      <c r="R43" s="455"/>
      <c r="S43" s="471"/>
      <c r="T43" s="2167"/>
      <c r="U43" s="2167"/>
    </row>
    <row r="44" spans="1:21" ht="20.100000000000001" customHeight="1" thickTop="1" thickBot="1" x14ac:dyDescent="0.25">
      <c r="A44" s="2164"/>
      <c r="B44" s="1030" t="s">
        <v>18</v>
      </c>
      <c r="C44" s="1400">
        <v>22</v>
      </c>
      <c r="D44" s="1394">
        <v>27</v>
      </c>
      <c r="E44" s="1400">
        <v>16</v>
      </c>
      <c r="F44" s="1400">
        <v>1</v>
      </c>
      <c r="G44" s="1394">
        <f t="shared" si="0"/>
        <v>66</v>
      </c>
      <c r="H44" s="471" t="s">
        <v>409</v>
      </c>
      <c r="I44" s="2167"/>
      <c r="J44" s="2167"/>
      <c r="L44" s="2164"/>
      <c r="M44" s="794"/>
      <c r="N44" s="455"/>
      <c r="O44" s="452"/>
      <c r="P44" s="455"/>
      <c r="Q44" s="455"/>
      <c r="R44" s="455"/>
      <c r="S44" s="471"/>
      <c r="T44" s="2167"/>
      <c r="U44" s="2167"/>
    </row>
    <row r="45" spans="1:21" ht="20.100000000000001" customHeight="1" thickTop="1" thickBot="1" x14ac:dyDescent="0.25">
      <c r="A45" s="2165"/>
      <c r="B45" s="1005" t="s">
        <v>19</v>
      </c>
      <c r="C45" s="1410">
        <v>66</v>
      </c>
      <c r="D45" s="1398">
        <v>6</v>
      </c>
      <c r="E45" s="1410">
        <v>0</v>
      </c>
      <c r="F45" s="1410">
        <v>0</v>
      </c>
      <c r="G45" s="1394">
        <f t="shared" si="0"/>
        <v>72</v>
      </c>
      <c r="H45" s="1007" t="s">
        <v>685</v>
      </c>
      <c r="I45" s="2167"/>
      <c r="J45" s="2167"/>
      <c r="L45" s="2165"/>
      <c r="M45" s="793"/>
      <c r="N45" s="457"/>
      <c r="O45" s="453"/>
      <c r="P45" s="457"/>
      <c r="Q45" s="457"/>
      <c r="R45" s="457"/>
      <c r="S45" s="792"/>
      <c r="T45" s="2167"/>
      <c r="U45" s="2167"/>
    </row>
    <row r="46" spans="1:21" ht="20.100000000000001" customHeight="1" thickTop="1" x14ac:dyDescent="0.2">
      <c r="A46" s="2165"/>
      <c r="B46" s="1005" t="s">
        <v>0</v>
      </c>
      <c r="C46" s="1410">
        <v>134</v>
      </c>
      <c r="D46" s="1410">
        <v>41</v>
      </c>
      <c r="E46" s="1410">
        <v>17</v>
      </c>
      <c r="F46" s="1410">
        <v>1</v>
      </c>
      <c r="G46" s="1397">
        <f t="shared" si="0"/>
        <v>193</v>
      </c>
      <c r="H46" s="1007" t="s">
        <v>395</v>
      </c>
      <c r="I46" s="2179"/>
      <c r="J46" s="2179"/>
      <c r="L46" s="2165"/>
      <c r="M46" s="793"/>
      <c r="N46" s="457"/>
      <c r="O46" s="457"/>
      <c r="P46" s="457"/>
      <c r="Q46" s="457"/>
      <c r="R46" s="457"/>
      <c r="S46" s="792"/>
      <c r="T46" s="2167"/>
      <c r="U46" s="2167"/>
    </row>
    <row r="47" spans="1:21" ht="20.100000000000001" customHeight="1" thickBot="1" x14ac:dyDescent="0.3">
      <c r="A47" s="2163" t="s">
        <v>661</v>
      </c>
      <c r="B47" s="446" t="s">
        <v>684</v>
      </c>
      <c r="C47" s="1408">
        <v>76</v>
      </c>
      <c r="D47" s="1409">
        <v>3</v>
      </c>
      <c r="E47" s="1408">
        <v>0</v>
      </c>
      <c r="F47" s="1408">
        <v>0</v>
      </c>
      <c r="G47" s="1393">
        <f t="shared" si="0"/>
        <v>79</v>
      </c>
      <c r="H47" s="475" t="s">
        <v>628</v>
      </c>
      <c r="I47" s="2167" t="s">
        <v>801</v>
      </c>
      <c r="J47" s="2167"/>
    </row>
    <row r="48" spans="1:21" ht="20.100000000000001" customHeight="1" thickTop="1" thickBot="1" x14ac:dyDescent="0.25">
      <c r="A48" s="2164"/>
      <c r="B48" s="1030" t="s">
        <v>686</v>
      </c>
      <c r="C48" s="1400">
        <v>11</v>
      </c>
      <c r="D48" s="1394">
        <v>28</v>
      </c>
      <c r="E48" s="1400">
        <v>7</v>
      </c>
      <c r="F48" s="1400">
        <v>0</v>
      </c>
      <c r="G48" s="1394">
        <f t="shared" si="0"/>
        <v>46</v>
      </c>
      <c r="H48" s="471" t="s">
        <v>408</v>
      </c>
      <c r="I48" s="2167"/>
      <c r="J48" s="2167"/>
    </row>
    <row r="49" spans="1:10" ht="20.100000000000001" customHeight="1" thickTop="1" thickBot="1" x14ac:dyDescent="0.25">
      <c r="A49" s="2164"/>
      <c r="B49" s="1030" t="s">
        <v>18</v>
      </c>
      <c r="C49" s="1400">
        <v>0</v>
      </c>
      <c r="D49" s="1394">
        <v>0</v>
      </c>
      <c r="E49" s="1400">
        <v>0</v>
      </c>
      <c r="F49" s="1400">
        <v>0</v>
      </c>
      <c r="G49" s="1394">
        <f t="shared" si="0"/>
        <v>0</v>
      </c>
      <c r="H49" s="471" t="s">
        <v>409</v>
      </c>
      <c r="I49" s="2167"/>
      <c r="J49" s="2167"/>
    </row>
    <row r="50" spans="1:10" ht="20.100000000000001" customHeight="1" thickTop="1" thickBot="1" x14ac:dyDescent="0.25">
      <c r="A50" s="2165"/>
      <c r="B50" s="1005" t="s">
        <v>19</v>
      </c>
      <c r="C50" s="1410">
        <v>20</v>
      </c>
      <c r="D50" s="1398">
        <v>0</v>
      </c>
      <c r="E50" s="1410">
        <v>0</v>
      </c>
      <c r="F50" s="1410">
        <v>0</v>
      </c>
      <c r="G50" s="1394">
        <f t="shared" si="0"/>
        <v>20</v>
      </c>
      <c r="H50" s="1007" t="s">
        <v>685</v>
      </c>
      <c r="I50" s="2167"/>
      <c r="J50" s="2167"/>
    </row>
    <row r="51" spans="1:10" ht="20.100000000000001" customHeight="1" thickTop="1" thickBot="1" x14ac:dyDescent="0.25">
      <c r="A51" s="2165"/>
      <c r="B51" s="1098" t="s">
        <v>0</v>
      </c>
      <c r="C51" s="1411">
        <v>107</v>
      </c>
      <c r="D51" s="1411">
        <v>31</v>
      </c>
      <c r="E51" s="1411">
        <v>7</v>
      </c>
      <c r="F51" s="1411">
        <v>0</v>
      </c>
      <c r="G51" s="1395">
        <f t="shared" si="0"/>
        <v>145</v>
      </c>
      <c r="H51" s="1142" t="s">
        <v>395</v>
      </c>
      <c r="I51" s="2167"/>
      <c r="J51" s="2167"/>
    </row>
    <row r="52" spans="1:10" ht="20.100000000000001" customHeight="1" x14ac:dyDescent="0.2">
      <c r="A52" s="2168" t="s">
        <v>757</v>
      </c>
      <c r="B52" s="1143" t="s">
        <v>684</v>
      </c>
      <c r="C52" s="1412">
        <v>2053</v>
      </c>
      <c r="D52" s="1413">
        <v>188</v>
      </c>
      <c r="E52" s="1412">
        <v>23</v>
      </c>
      <c r="F52" s="1413">
        <v>19</v>
      </c>
      <c r="G52" s="1412">
        <f t="shared" si="0"/>
        <v>2283</v>
      </c>
      <c r="H52" s="1144" t="s">
        <v>628</v>
      </c>
      <c r="I52" s="2171" t="s">
        <v>458</v>
      </c>
      <c r="J52" s="2171"/>
    </row>
    <row r="53" spans="1:10" ht="20.100000000000001" customHeight="1" x14ac:dyDescent="0.2">
      <c r="A53" s="2169"/>
      <c r="B53" s="1145" t="s">
        <v>686</v>
      </c>
      <c r="C53" s="1414">
        <v>112</v>
      </c>
      <c r="D53" s="1415">
        <v>462</v>
      </c>
      <c r="E53" s="1414">
        <v>134</v>
      </c>
      <c r="F53" s="1415">
        <v>1</v>
      </c>
      <c r="G53" s="1416">
        <f t="shared" si="0"/>
        <v>709</v>
      </c>
      <c r="H53" s="1146" t="s">
        <v>408</v>
      </c>
      <c r="I53" s="2172"/>
      <c r="J53" s="2172"/>
    </row>
    <row r="54" spans="1:10" ht="20.100000000000001" customHeight="1" x14ac:dyDescent="0.2">
      <c r="A54" s="2169"/>
      <c r="B54" s="1147" t="s">
        <v>18</v>
      </c>
      <c r="C54" s="1416">
        <v>308</v>
      </c>
      <c r="D54" s="1417">
        <v>271</v>
      </c>
      <c r="E54" s="1416">
        <v>88</v>
      </c>
      <c r="F54" s="1417">
        <v>6</v>
      </c>
      <c r="G54" s="1416">
        <f t="shared" si="0"/>
        <v>673</v>
      </c>
      <c r="H54" s="1146" t="s">
        <v>409</v>
      </c>
      <c r="I54" s="2172"/>
      <c r="J54" s="2172"/>
    </row>
    <row r="55" spans="1:10" ht="20.100000000000001" customHeight="1" x14ac:dyDescent="0.2">
      <c r="A55" s="2169"/>
      <c r="B55" s="1145" t="s">
        <v>19</v>
      </c>
      <c r="C55" s="1414">
        <v>943</v>
      </c>
      <c r="D55" s="1415">
        <v>880</v>
      </c>
      <c r="E55" s="1414">
        <v>8</v>
      </c>
      <c r="F55" s="1415">
        <v>7</v>
      </c>
      <c r="G55" s="1416">
        <f t="shared" si="0"/>
        <v>1838</v>
      </c>
      <c r="H55" s="1146" t="s">
        <v>685</v>
      </c>
      <c r="I55" s="2172"/>
      <c r="J55" s="2172"/>
    </row>
    <row r="56" spans="1:10" ht="20.100000000000001" customHeight="1" thickBot="1" x14ac:dyDescent="0.25">
      <c r="A56" s="2170"/>
      <c r="B56" s="1213" t="s">
        <v>0</v>
      </c>
      <c r="C56" s="1418">
        <v>3416</v>
      </c>
      <c r="D56" s="1419">
        <v>1801</v>
      </c>
      <c r="E56" s="1418">
        <v>253</v>
      </c>
      <c r="F56" s="1419">
        <v>33</v>
      </c>
      <c r="G56" s="1418">
        <f t="shared" si="0"/>
        <v>5503</v>
      </c>
      <c r="H56" s="1148" t="s">
        <v>395</v>
      </c>
      <c r="I56" s="2173"/>
      <c r="J56" s="2173"/>
    </row>
    <row r="57" spans="1:10" ht="15.75" x14ac:dyDescent="0.2">
      <c r="H57" s="1212"/>
    </row>
    <row r="58" spans="1:10" ht="14.25" x14ac:dyDescent="0.2">
      <c r="H58"/>
    </row>
    <row r="59" spans="1:10" ht="14.25" x14ac:dyDescent="0.2">
      <c r="H59"/>
    </row>
    <row r="117" spans="8:8" ht="14.25" x14ac:dyDescent="0.2">
      <c r="H117"/>
    </row>
    <row r="118" spans="8:8" ht="14.25" x14ac:dyDescent="0.2">
      <c r="H118"/>
    </row>
  </sheetData>
  <mergeCells count="31">
    <mergeCell ref="I1:J1"/>
    <mergeCell ref="A2:I2"/>
    <mergeCell ref="A3:J3"/>
    <mergeCell ref="A4:A5"/>
    <mergeCell ref="B4:B5"/>
    <mergeCell ref="C4:F4"/>
    <mergeCell ref="G4:G5"/>
    <mergeCell ref="I4:J5"/>
    <mergeCell ref="H4:H5"/>
    <mergeCell ref="A7:A11"/>
    <mergeCell ref="I7:J11"/>
    <mergeCell ref="A42:A46"/>
    <mergeCell ref="I42:J46"/>
    <mergeCell ref="A22:A26"/>
    <mergeCell ref="I22:J26"/>
    <mergeCell ref="A27:A31"/>
    <mergeCell ref="I27:J31"/>
    <mergeCell ref="A37:A41"/>
    <mergeCell ref="A12:A16"/>
    <mergeCell ref="I12:J16"/>
    <mergeCell ref="A17:A21"/>
    <mergeCell ref="I17:J21"/>
    <mergeCell ref="I37:J41"/>
    <mergeCell ref="L42:L46"/>
    <mergeCell ref="T42:U46"/>
    <mergeCell ref="A52:A56"/>
    <mergeCell ref="I52:J56"/>
    <mergeCell ref="A32:A36"/>
    <mergeCell ref="I32:J36"/>
    <mergeCell ref="A47:A51"/>
    <mergeCell ref="I47:J51"/>
  </mergeCells>
  <printOptions horizontalCentered="1" verticalCentered="1"/>
  <pageMargins left="0.41" right="0.54" top="0.61" bottom="0.43" header="0.4" footer="0.3"/>
  <pageSetup paperSize="9" scale="60" orientation="portrait" r:id="rId1"/>
  <headerFooter>
    <oddFooter>&amp;C&amp;14 33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18"/>
  <sheetViews>
    <sheetView rightToLeft="1" view="pageBreakPreview" topLeftCell="A43" zoomScale="80" zoomScaleSheetLayoutView="80" workbookViewId="0">
      <selection activeCell="B9" sqref="B9"/>
    </sheetView>
  </sheetViews>
  <sheetFormatPr defaultRowHeight="30" x14ac:dyDescent="0.4"/>
  <cols>
    <col min="1" max="1" width="27.75" customWidth="1"/>
    <col min="2" max="2" width="17.125" customWidth="1"/>
    <col min="3" max="3" width="11.125" customWidth="1"/>
    <col min="4" max="4" width="8.875" customWidth="1"/>
    <col min="5" max="5" width="8.25" customWidth="1"/>
    <col min="6" max="6" width="17.875" customWidth="1"/>
    <col min="7" max="7" width="16.25" customWidth="1"/>
    <col min="8" max="8" width="8" style="328" customWidth="1"/>
    <col min="9" max="9" width="34" customWidth="1"/>
    <col min="10" max="10" width="2.25" hidden="1" customWidth="1"/>
    <col min="11" max="11" width="9.125" hidden="1" customWidth="1"/>
    <col min="12" max="12" width="0.125" hidden="1" customWidth="1"/>
  </cols>
  <sheetData>
    <row r="1" spans="1:10" x14ac:dyDescent="0.4">
      <c r="A1" s="381" t="s">
        <v>847</v>
      </c>
      <c r="B1" s="381"/>
      <c r="C1" s="381"/>
      <c r="D1" s="381"/>
      <c r="E1" s="381"/>
      <c r="F1" s="381"/>
      <c r="G1" s="381"/>
      <c r="I1" s="1775" t="s">
        <v>848</v>
      </c>
      <c r="J1" s="1775"/>
    </row>
    <row r="2" spans="1:10" ht="29.25" customHeight="1" x14ac:dyDescent="0.2">
      <c r="A2" s="2140" t="s">
        <v>831</v>
      </c>
      <c r="B2" s="2140"/>
      <c r="C2" s="2140"/>
      <c r="D2" s="2140"/>
      <c r="E2" s="2140"/>
      <c r="F2" s="2140"/>
      <c r="G2" s="2140"/>
      <c r="H2" s="2140"/>
      <c r="I2" s="2140"/>
      <c r="J2" s="262"/>
    </row>
    <row r="3" spans="1:10" ht="42" customHeight="1" thickBot="1" x14ac:dyDescent="0.25">
      <c r="A3" s="1747" t="s">
        <v>832</v>
      </c>
      <c r="B3" s="1747"/>
      <c r="C3" s="1747"/>
      <c r="D3" s="1747"/>
      <c r="E3" s="1747"/>
      <c r="F3" s="1747"/>
      <c r="G3" s="1747"/>
      <c r="H3" s="1747"/>
      <c r="I3" s="1747"/>
      <c r="J3" s="1747"/>
    </row>
    <row r="4" spans="1:10" ht="24.75" customHeight="1" thickBot="1" x14ac:dyDescent="0.25">
      <c r="A4" s="2156" t="s">
        <v>290</v>
      </c>
      <c r="B4" s="2047" t="s">
        <v>556</v>
      </c>
      <c r="C4" s="1985" t="s">
        <v>557</v>
      </c>
      <c r="D4" s="1985"/>
      <c r="E4" s="1985"/>
      <c r="F4" s="1985"/>
      <c r="G4" s="2047" t="s">
        <v>554</v>
      </c>
      <c r="H4" s="1787" t="s">
        <v>390</v>
      </c>
      <c r="I4" s="2161" t="s">
        <v>405</v>
      </c>
      <c r="J4" s="2161"/>
    </row>
    <row r="5" spans="1:10" ht="20.25" customHeight="1" thickBot="1" x14ac:dyDescent="0.25">
      <c r="A5" s="2157"/>
      <c r="B5" s="1986"/>
      <c r="C5" s="1378" t="s">
        <v>314</v>
      </c>
      <c r="D5" s="1378">
        <v>6</v>
      </c>
      <c r="E5" s="1378">
        <v>8</v>
      </c>
      <c r="F5" s="1378" t="s">
        <v>781</v>
      </c>
      <c r="G5" s="1986"/>
      <c r="H5" s="1789"/>
      <c r="I5" s="2162"/>
      <c r="J5" s="2162"/>
    </row>
    <row r="6" spans="1:10" ht="28.5" customHeight="1" thickBot="1" x14ac:dyDescent="0.25">
      <c r="A6" s="537" t="s">
        <v>1001</v>
      </c>
      <c r="B6" s="536"/>
      <c r="C6" s="535"/>
      <c r="D6" s="535"/>
      <c r="E6" s="535"/>
      <c r="F6" s="535"/>
      <c r="G6" s="536"/>
      <c r="H6" s="601"/>
      <c r="I6" s="599" t="s">
        <v>796</v>
      </c>
      <c r="J6" s="598"/>
    </row>
    <row r="7" spans="1:10" ht="26.25" customHeight="1" x14ac:dyDescent="0.25">
      <c r="A7" s="2123" t="s">
        <v>125</v>
      </c>
      <c r="B7" s="1133" t="s">
        <v>684</v>
      </c>
      <c r="C7" s="1420">
        <v>442</v>
      </c>
      <c r="D7" s="1420">
        <v>12</v>
      </c>
      <c r="E7" s="1393">
        <v>0</v>
      </c>
      <c r="F7" s="1420">
        <v>0</v>
      </c>
      <c r="G7" s="1420">
        <f>SUM(C7:F7)</f>
        <v>454</v>
      </c>
      <c r="H7" s="1022" t="s">
        <v>628</v>
      </c>
      <c r="I7" s="2186" t="s">
        <v>424</v>
      </c>
      <c r="J7" s="2186"/>
    </row>
    <row r="8" spans="1:10" ht="26.25" customHeight="1" x14ac:dyDescent="0.2">
      <c r="A8" s="2123"/>
      <c r="B8" s="1004" t="s">
        <v>686</v>
      </c>
      <c r="C8" s="1402">
        <v>23</v>
      </c>
      <c r="D8" s="1402">
        <v>28</v>
      </c>
      <c r="E8" s="1403">
        <v>0</v>
      </c>
      <c r="F8" s="1402">
        <v>0</v>
      </c>
      <c r="G8" s="1402">
        <f t="shared" ref="G8:G51" si="0">SUM(C8:F8)</f>
        <v>51</v>
      </c>
      <c r="H8" s="466" t="s">
        <v>408</v>
      </c>
      <c r="I8" s="2186"/>
      <c r="J8" s="2186"/>
    </row>
    <row r="9" spans="1:10" ht="26.25" customHeight="1" x14ac:dyDescent="0.2">
      <c r="A9" s="2123"/>
      <c r="B9" s="1004" t="s">
        <v>18</v>
      </c>
      <c r="C9" s="1402">
        <v>147</v>
      </c>
      <c r="D9" s="1402">
        <v>7</v>
      </c>
      <c r="E9" s="1403">
        <v>0</v>
      </c>
      <c r="F9" s="1402">
        <v>0</v>
      </c>
      <c r="G9" s="1402">
        <f t="shared" si="0"/>
        <v>154</v>
      </c>
      <c r="H9" s="466" t="s">
        <v>409</v>
      </c>
      <c r="I9" s="2186"/>
      <c r="J9" s="2186"/>
    </row>
    <row r="10" spans="1:10" ht="26.25" customHeight="1" x14ac:dyDescent="0.2">
      <c r="A10" s="2123"/>
      <c r="B10" s="1004" t="s">
        <v>19</v>
      </c>
      <c r="C10" s="1402">
        <v>386</v>
      </c>
      <c r="D10" s="1402">
        <v>156</v>
      </c>
      <c r="E10" s="1403">
        <v>11</v>
      </c>
      <c r="F10" s="1402">
        <v>0</v>
      </c>
      <c r="G10" s="1402">
        <f t="shared" si="0"/>
        <v>553</v>
      </c>
      <c r="H10" s="466" t="s">
        <v>634</v>
      </c>
      <c r="I10" s="2186"/>
      <c r="J10" s="2186"/>
    </row>
    <row r="11" spans="1:10" ht="26.25" customHeight="1" x14ac:dyDescent="0.2">
      <c r="A11" s="2123"/>
      <c r="B11" s="563" t="s">
        <v>0</v>
      </c>
      <c r="C11" s="1421">
        <v>998</v>
      </c>
      <c r="D11" s="1421">
        <v>203</v>
      </c>
      <c r="E11" s="1422">
        <v>11</v>
      </c>
      <c r="F11" s="1421">
        <v>0</v>
      </c>
      <c r="G11" s="1421">
        <f t="shared" si="0"/>
        <v>1212</v>
      </c>
      <c r="H11" s="1149" t="s">
        <v>395</v>
      </c>
      <c r="I11" s="2186"/>
      <c r="J11" s="2186"/>
    </row>
    <row r="12" spans="1:10" ht="23.1" customHeight="1" x14ac:dyDescent="0.25">
      <c r="A12" s="2183" t="s">
        <v>141</v>
      </c>
      <c r="B12" s="451" t="s">
        <v>684</v>
      </c>
      <c r="C12" s="1423">
        <v>444</v>
      </c>
      <c r="D12" s="1424">
        <v>4</v>
      </c>
      <c r="E12" s="1424">
        <v>0</v>
      </c>
      <c r="F12" s="1423">
        <v>0</v>
      </c>
      <c r="G12" s="1423">
        <f t="shared" si="0"/>
        <v>448</v>
      </c>
      <c r="H12" s="487" t="s">
        <v>628</v>
      </c>
      <c r="I12" s="2185" t="s">
        <v>426</v>
      </c>
      <c r="J12" s="2185"/>
    </row>
    <row r="13" spans="1:10" ht="23.1" customHeight="1" x14ac:dyDescent="0.2">
      <c r="A13" s="2123"/>
      <c r="B13" s="491" t="s">
        <v>686</v>
      </c>
      <c r="C13" s="1425">
        <v>44</v>
      </c>
      <c r="D13" s="1426">
        <v>141</v>
      </c>
      <c r="E13" s="1426">
        <v>1</v>
      </c>
      <c r="F13" s="1425">
        <v>0</v>
      </c>
      <c r="G13" s="1425">
        <f t="shared" si="0"/>
        <v>186</v>
      </c>
      <c r="H13" s="492" t="s">
        <v>408</v>
      </c>
      <c r="I13" s="2186"/>
      <c r="J13" s="2186"/>
    </row>
    <row r="14" spans="1:10" ht="23.1" customHeight="1" x14ac:dyDescent="0.2">
      <c r="A14" s="2123"/>
      <c r="B14" s="491" t="s">
        <v>18</v>
      </c>
      <c r="C14" s="1425">
        <v>33</v>
      </c>
      <c r="D14" s="1426">
        <v>114</v>
      </c>
      <c r="E14" s="1426">
        <v>0</v>
      </c>
      <c r="F14" s="1425">
        <v>0</v>
      </c>
      <c r="G14" s="1425">
        <f t="shared" si="0"/>
        <v>147</v>
      </c>
      <c r="H14" s="492" t="s">
        <v>409</v>
      </c>
      <c r="I14" s="2186"/>
      <c r="J14" s="2186"/>
    </row>
    <row r="15" spans="1:10" ht="23.1" customHeight="1" x14ac:dyDescent="0.2">
      <c r="A15" s="2123"/>
      <c r="B15" s="491" t="s">
        <v>19</v>
      </c>
      <c r="C15" s="1425">
        <v>310</v>
      </c>
      <c r="D15" s="1426">
        <v>1317</v>
      </c>
      <c r="E15" s="1426">
        <v>1</v>
      </c>
      <c r="F15" s="1425">
        <v>0</v>
      </c>
      <c r="G15" s="1425">
        <f t="shared" si="0"/>
        <v>1628</v>
      </c>
      <c r="H15" s="492" t="s">
        <v>634</v>
      </c>
      <c r="I15" s="2186"/>
      <c r="J15" s="2186"/>
    </row>
    <row r="16" spans="1:10" ht="23.1" customHeight="1" x14ac:dyDescent="0.2">
      <c r="A16" s="2184"/>
      <c r="B16" s="445" t="s">
        <v>0</v>
      </c>
      <c r="C16" s="1406">
        <v>831</v>
      </c>
      <c r="D16" s="1407">
        <v>1576</v>
      </c>
      <c r="E16" s="1407">
        <v>2</v>
      </c>
      <c r="F16" s="1406">
        <v>0</v>
      </c>
      <c r="G16" s="1406">
        <f t="shared" si="0"/>
        <v>2409</v>
      </c>
      <c r="H16" s="467" t="s">
        <v>395</v>
      </c>
      <c r="I16" s="2187"/>
      <c r="J16" s="2187"/>
    </row>
    <row r="17" spans="1:10" ht="23.1" customHeight="1" x14ac:dyDescent="0.25">
      <c r="A17" s="2122" t="s">
        <v>34</v>
      </c>
      <c r="B17" s="442" t="s">
        <v>684</v>
      </c>
      <c r="C17" s="1399">
        <v>188</v>
      </c>
      <c r="D17" s="1427">
        <v>12</v>
      </c>
      <c r="E17" s="1396">
        <v>0</v>
      </c>
      <c r="F17" s="1399">
        <v>0</v>
      </c>
      <c r="G17" s="1420">
        <f t="shared" si="0"/>
        <v>200</v>
      </c>
      <c r="H17" s="470" t="s">
        <v>628</v>
      </c>
      <c r="I17" s="2196" t="s">
        <v>460</v>
      </c>
      <c r="J17" s="2196"/>
    </row>
    <row r="18" spans="1:10" ht="23.1" customHeight="1" x14ac:dyDescent="0.2">
      <c r="A18" s="2123"/>
      <c r="B18" s="1030" t="s">
        <v>686</v>
      </c>
      <c r="C18" s="1400">
        <v>3</v>
      </c>
      <c r="D18" s="1394">
        <v>24</v>
      </c>
      <c r="E18" s="1394">
        <v>0</v>
      </c>
      <c r="F18" s="1400">
        <v>0</v>
      </c>
      <c r="G18" s="1402">
        <f t="shared" si="0"/>
        <v>27</v>
      </c>
      <c r="H18" s="471" t="s">
        <v>408</v>
      </c>
      <c r="I18" s="2186"/>
      <c r="J18" s="2186"/>
    </row>
    <row r="19" spans="1:10" ht="23.1" customHeight="1" x14ac:dyDescent="0.2">
      <c r="A19" s="2123"/>
      <c r="B19" s="1004" t="s">
        <v>18</v>
      </c>
      <c r="C19" s="1400">
        <v>134</v>
      </c>
      <c r="D19" s="1394">
        <v>212</v>
      </c>
      <c r="E19" s="1394">
        <v>0</v>
      </c>
      <c r="F19" s="1400">
        <v>0</v>
      </c>
      <c r="G19" s="1402">
        <f t="shared" si="0"/>
        <v>346</v>
      </c>
      <c r="H19" s="471" t="s">
        <v>409</v>
      </c>
      <c r="I19" s="2186"/>
      <c r="J19" s="2186"/>
    </row>
    <row r="20" spans="1:10" ht="23.1" customHeight="1" x14ac:dyDescent="0.2">
      <c r="A20" s="2123"/>
      <c r="B20" s="1030" t="s">
        <v>19</v>
      </c>
      <c r="C20" s="1400">
        <v>127</v>
      </c>
      <c r="D20" s="1394">
        <v>47</v>
      </c>
      <c r="E20" s="1394">
        <v>0</v>
      </c>
      <c r="F20" s="1400">
        <v>0</v>
      </c>
      <c r="G20" s="1402">
        <f t="shared" si="0"/>
        <v>174</v>
      </c>
      <c r="H20" s="471" t="s">
        <v>634</v>
      </c>
      <c r="I20" s="2186"/>
      <c r="J20" s="2186"/>
    </row>
    <row r="21" spans="1:10" ht="23.1" customHeight="1" x14ac:dyDescent="0.2">
      <c r="A21" s="2124"/>
      <c r="B21" s="1031" t="s">
        <v>0</v>
      </c>
      <c r="C21" s="1401">
        <v>452</v>
      </c>
      <c r="D21" s="1397">
        <v>295</v>
      </c>
      <c r="E21" s="1397">
        <v>0</v>
      </c>
      <c r="F21" s="1401">
        <v>0</v>
      </c>
      <c r="G21" s="1421">
        <f t="shared" si="0"/>
        <v>747</v>
      </c>
      <c r="H21" s="472" t="s">
        <v>395</v>
      </c>
      <c r="I21" s="2197"/>
      <c r="J21" s="2197"/>
    </row>
    <row r="22" spans="1:10" ht="23.1" customHeight="1" x14ac:dyDescent="0.25">
      <c r="A22" s="2122" t="s">
        <v>662</v>
      </c>
      <c r="B22" s="442" t="s">
        <v>684</v>
      </c>
      <c r="C22" s="1399">
        <v>66</v>
      </c>
      <c r="D22" s="1427">
        <v>14</v>
      </c>
      <c r="E22" s="1396">
        <v>1</v>
      </c>
      <c r="F22" s="1399">
        <v>0</v>
      </c>
      <c r="G22" s="1423">
        <f t="shared" si="0"/>
        <v>81</v>
      </c>
      <c r="H22" s="470" t="s">
        <v>628</v>
      </c>
      <c r="I22" s="2196" t="s">
        <v>429</v>
      </c>
      <c r="J22" s="2196"/>
    </row>
    <row r="23" spans="1:10" ht="23.1" customHeight="1" x14ac:dyDescent="0.2">
      <c r="A23" s="2123"/>
      <c r="B23" s="1030" t="s">
        <v>686</v>
      </c>
      <c r="C23" s="1400">
        <v>28</v>
      </c>
      <c r="D23" s="1394">
        <v>46</v>
      </c>
      <c r="E23" s="1394">
        <v>4</v>
      </c>
      <c r="F23" s="1400">
        <v>0</v>
      </c>
      <c r="G23" s="1425">
        <f t="shared" si="0"/>
        <v>78</v>
      </c>
      <c r="H23" s="471" t="s">
        <v>408</v>
      </c>
      <c r="I23" s="2186"/>
      <c r="J23" s="2186"/>
    </row>
    <row r="24" spans="1:10" ht="23.1" customHeight="1" x14ac:dyDescent="0.2">
      <c r="A24" s="2123"/>
      <c r="B24" s="1004" t="s">
        <v>18</v>
      </c>
      <c r="C24" s="1402">
        <v>1</v>
      </c>
      <c r="D24" s="1403">
        <v>0</v>
      </c>
      <c r="E24" s="1403">
        <v>0</v>
      </c>
      <c r="F24" s="1402">
        <v>0</v>
      </c>
      <c r="G24" s="1425">
        <f t="shared" si="0"/>
        <v>1</v>
      </c>
      <c r="H24" s="471" t="s">
        <v>409</v>
      </c>
      <c r="I24" s="2186"/>
      <c r="J24" s="2186"/>
    </row>
    <row r="25" spans="1:10" ht="23.1" customHeight="1" x14ac:dyDescent="0.2">
      <c r="A25" s="2123"/>
      <c r="B25" s="1030" t="s">
        <v>19</v>
      </c>
      <c r="C25" s="1400">
        <v>46</v>
      </c>
      <c r="D25" s="1394">
        <v>7</v>
      </c>
      <c r="E25" s="1394">
        <v>0</v>
      </c>
      <c r="F25" s="1400">
        <v>0</v>
      </c>
      <c r="G25" s="1425">
        <f t="shared" si="0"/>
        <v>53</v>
      </c>
      <c r="H25" s="471" t="s">
        <v>634</v>
      </c>
      <c r="I25" s="2186"/>
      <c r="J25" s="2186"/>
    </row>
    <row r="26" spans="1:10" ht="23.1" customHeight="1" x14ac:dyDescent="0.2">
      <c r="A26" s="2124"/>
      <c r="B26" s="1031" t="s">
        <v>0</v>
      </c>
      <c r="C26" s="1401">
        <v>141</v>
      </c>
      <c r="D26" s="1397">
        <v>67</v>
      </c>
      <c r="E26" s="1397">
        <v>5</v>
      </c>
      <c r="F26" s="1401">
        <v>0</v>
      </c>
      <c r="G26" s="1406">
        <f t="shared" si="0"/>
        <v>213</v>
      </c>
      <c r="H26" s="472" t="s">
        <v>395</v>
      </c>
      <c r="I26" s="2197"/>
      <c r="J26" s="2197"/>
    </row>
    <row r="27" spans="1:10" ht="23.1" customHeight="1" x14ac:dyDescent="0.25">
      <c r="A27" s="2122" t="s">
        <v>31</v>
      </c>
      <c r="B27" s="442" t="s">
        <v>684</v>
      </c>
      <c r="C27" s="1399">
        <v>14</v>
      </c>
      <c r="D27" s="1427">
        <v>0</v>
      </c>
      <c r="E27" s="1396">
        <v>0</v>
      </c>
      <c r="F27" s="1399">
        <v>0</v>
      </c>
      <c r="G27" s="1420">
        <f t="shared" si="0"/>
        <v>14</v>
      </c>
      <c r="H27" s="470" t="s">
        <v>628</v>
      </c>
      <c r="I27" s="2196" t="s">
        <v>430</v>
      </c>
      <c r="J27" s="2196"/>
    </row>
    <row r="28" spans="1:10" ht="23.1" customHeight="1" x14ac:dyDescent="0.2">
      <c r="A28" s="2123"/>
      <c r="B28" s="1030" t="s">
        <v>686</v>
      </c>
      <c r="C28" s="1400">
        <v>43</v>
      </c>
      <c r="D28" s="1394">
        <v>6</v>
      </c>
      <c r="E28" s="1394">
        <v>0</v>
      </c>
      <c r="F28" s="1400">
        <v>0</v>
      </c>
      <c r="G28" s="1402">
        <f t="shared" si="0"/>
        <v>49</v>
      </c>
      <c r="H28" s="471" t="s">
        <v>408</v>
      </c>
      <c r="I28" s="2186"/>
      <c r="J28" s="2186"/>
    </row>
    <row r="29" spans="1:10" ht="23.1" customHeight="1" x14ac:dyDescent="0.2">
      <c r="A29" s="2123"/>
      <c r="B29" s="1004" t="s">
        <v>18</v>
      </c>
      <c r="C29" s="1400">
        <v>2</v>
      </c>
      <c r="D29" s="1394">
        <v>0</v>
      </c>
      <c r="E29" s="1394">
        <v>0</v>
      </c>
      <c r="F29" s="1400">
        <v>0</v>
      </c>
      <c r="G29" s="1402">
        <f t="shared" si="0"/>
        <v>2</v>
      </c>
      <c r="H29" s="471" t="s">
        <v>409</v>
      </c>
      <c r="I29" s="2186"/>
      <c r="J29" s="2186"/>
    </row>
    <row r="30" spans="1:10" ht="23.1" customHeight="1" x14ac:dyDescent="0.2">
      <c r="A30" s="2123"/>
      <c r="B30" s="1030" t="s">
        <v>19</v>
      </c>
      <c r="C30" s="1400">
        <v>31</v>
      </c>
      <c r="D30" s="1394">
        <v>3</v>
      </c>
      <c r="E30" s="1394">
        <v>0</v>
      </c>
      <c r="F30" s="1400">
        <v>0</v>
      </c>
      <c r="G30" s="1402">
        <f t="shared" si="0"/>
        <v>34</v>
      </c>
      <c r="H30" s="471" t="s">
        <v>634</v>
      </c>
      <c r="I30" s="2186"/>
      <c r="J30" s="2186"/>
    </row>
    <row r="31" spans="1:10" ht="23.1" customHeight="1" x14ac:dyDescent="0.2">
      <c r="A31" s="2124"/>
      <c r="B31" s="1031" t="s">
        <v>0</v>
      </c>
      <c r="C31" s="1401">
        <v>90</v>
      </c>
      <c r="D31" s="1397">
        <v>9</v>
      </c>
      <c r="E31" s="1397">
        <v>0</v>
      </c>
      <c r="F31" s="1401">
        <v>0</v>
      </c>
      <c r="G31" s="1421">
        <f t="shared" si="0"/>
        <v>99</v>
      </c>
      <c r="H31" s="472" t="s">
        <v>395</v>
      </c>
      <c r="I31" s="2197"/>
      <c r="J31" s="2197"/>
    </row>
    <row r="32" spans="1:10" ht="23.1" customHeight="1" x14ac:dyDescent="0.25">
      <c r="A32" s="2122" t="s">
        <v>304</v>
      </c>
      <c r="B32" s="442" t="s">
        <v>684</v>
      </c>
      <c r="C32" s="1399">
        <v>116</v>
      </c>
      <c r="D32" s="1427">
        <v>23</v>
      </c>
      <c r="E32" s="1396">
        <v>5</v>
      </c>
      <c r="F32" s="1399">
        <v>0</v>
      </c>
      <c r="G32" s="1423">
        <f t="shared" si="0"/>
        <v>144</v>
      </c>
      <c r="H32" s="470" t="s">
        <v>628</v>
      </c>
      <c r="I32" s="2196" t="s">
        <v>431</v>
      </c>
      <c r="J32" s="2196"/>
    </row>
    <row r="33" spans="1:10" ht="23.1" customHeight="1" x14ac:dyDescent="0.2">
      <c r="A33" s="2123"/>
      <c r="B33" s="1030" t="s">
        <v>686</v>
      </c>
      <c r="C33" s="1400">
        <v>35</v>
      </c>
      <c r="D33" s="1394">
        <v>352</v>
      </c>
      <c r="E33" s="1394">
        <v>109</v>
      </c>
      <c r="F33" s="1400">
        <v>0</v>
      </c>
      <c r="G33" s="1425">
        <f t="shared" si="0"/>
        <v>496</v>
      </c>
      <c r="H33" s="471" t="s">
        <v>408</v>
      </c>
      <c r="I33" s="2186"/>
      <c r="J33" s="2186"/>
    </row>
    <row r="34" spans="1:10" ht="23.1" customHeight="1" x14ac:dyDescent="0.2">
      <c r="A34" s="2123"/>
      <c r="B34" s="1004" t="s">
        <v>18</v>
      </c>
      <c r="C34" s="1400">
        <v>110</v>
      </c>
      <c r="D34" s="1394">
        <v>36</v>
      </c>
      <c r="E34" s="1394">
        <v>1</v>
      </c>
      <c r="F34" s="1400">
        <v>0</v>
      </c>
      <c r="G34" s="1425">
        <f t="shared" si="0"/>
        <v>147</v>
      </c>
      <c r="H34" s="471" t="s">
        <v>409</v>
      </c>
      <c r="I34" s="2186"/>
      <c r="J34" s="2186"/>
    </row>
    <row r="35" spans="1:10" ht="23.1" customHeight="1" x14ac:dyDescent="0.2">
      <c r="A35" s="2123"/>
      <c r="B35" s="1030" t="s">
        <v>19</v>
      </c>
      <c r="C35" s="1400">
        <v>532</v>
      </c>
      <c r="D35" s="1394">
        <v>323</v>
      </c>
      <c r="E35" s="1394">
        <v>12</v>
      </c>
      <c r="F35" s="1400">
        <v>0</v>
      </c>
      <c r="G35" s="1425">
        <f t="shared" si="0"/>
        <v>867</v>
      </c>
      <c r="H35" s="471" t="s">
        <v>634</v>
      </c>
      <c r="I35" s="2186"/>
      <c r="J35" s="2186"/>
    </row>
    <row r="36" spans="1:10" ht="23.1" customHeight="1" x14ac:dyDescent="0.2">
      <c r="A36" s="2124"/>
      <c r="B36" s="1031" t="s">
        <v>0</v>
      </c>
      <c r="C36" s="1401">
        <v>793</v>
      </c>
      <c r="D36" s="1397">
        <v>734</v>
      </c>
      <c r="E36" s="1397">
        <v>127</v>
      </c>
      <c r="F36" s="1401">
        <v>0</v>
      </c>
      <c r="G36" s="1406">
        <f t="shared" si="0"/>
        <v>1654</v>
      </c>
      <c r="H36" s="472" t="s">
        <v>395</v>
      </c>
      <c r="I36" s="2197"/>
      <c r="J36" s="2197"/>
    </row>
    <row r="37" spans="1:10" ht="23.1" customHeight="1" x14ac:dyDescent="0.25">
      <c r="A37" s="2122" t="s">
        <v>303</v>
      </c>
      <c r="B37" s="442" t="s">
        <v>684</v>
      </c>
      <c r="C37" s="1399">
        <v>149</v>
      </c>
      <c r="D37" s="1427">
        <v>81</v>
      </c>
      <c r="E37" s="1396">
        <v>5</v>
      </c>
      <c r="F37" s="1399">
        <v>1</v>
      </c>
      <c r="G37" s="1420">
        <f t="shared" si="0"/>
        <v>236</v>
      </c>
      <c r="H37" s="470" t="s">
        <v>628</v>
      </c>
      <c r="I37" s="2196" t="s">
        <v>487</v>
      </c>
      <c r="J37" s="2196"/>
    </row>
    <row r="38" spans="1:10" ht="23.1" customHeight="1" x14ac:dyDescent="0.2">
      <c r="A38" s="2123"/>
      <c r="B38" s="1030" t="s">
        <v>686</v>
      </c>
      <c r="C38" s="1400">
        <v>45</v>
      </c>
      <c r="D38" s="1394">
        <v>203</v>
      </c>
      <c r="E38" s="1394">
        <v>8</v>
      </c>
      <c r="F38" s="1400">
        <v>1</v>
      </c>
      <c r="G38" s="1402">
        <f t="shared" si="0"/>
        <v>257</v>
      </c>
      <c r="H38" s="471" t="s">
        <v>408</v>
      </c>
      <c r="I38" s="2186"/>
      <c r="J38" s="2186"/>
    </row>
    <row r="39" spans="1:10" ht="23.1" customHeight="1" x14ac:dyDescent="0.2">
      <c r="A39" s="2123"/>
      <c r="B39" s="1004" t="s">
        <v>18</v>
      </c>
      <c r="C39" s="1400">
        <v>186</v>
      </c>
      <c r="D39" s="1394">
        <v>78</v>
      </c>
      <c r="E39" s="1394">
        <v>8</v>
      </c>
      <c r="F39" s="1400">
        <v>3</v>
      </c>
      <c r="G39" s="1402">
        <f t="shared" si="0"/>
        <v>275</v>
      </c>
      <c r="H39" s="471" t="s">
        <v>409</v>
      </c>
      <c r="I39" s="2186"/>
      <c r="J39" s="2186"/>
    </row>
    <row r="40" spans="1:10" ht="23.1" customHeight="1" x14ac:dyDescent="0.2">
      <c r="A40" s="2123"/>
      <c r="B40" s="1030" t="s">
        <v>19</v>
      </c>
      <c r="C40" s="1400">
        <v>211</v>
      </c>
      <c r="D40" s="1394">
        <v>209</v>
      </c>
      <c r="E40" s="1394">
        <v>32</v>
      </c>
      <c r="F40" s="1400">
        <v>0</v>
      </c>
      <c r="G40" s="1402">
        <f t="shared" si="0"/>
        <v>452</v>
      </c>
      <c r="H40" s="471" t="s">
        <v>634</v>
      </c>
      <c r="I40" s="2186"/>
      <c r="J40" s="2186"/>
    </row>
    <row r="41" spans="1:10" ht="23.1" customHeight="1" x14ac:dyDescent="0.2">
      <c r="A41" s="2123"/>
      <c r="B41" s="1031" t="s">
        <v>0</v>
      </c>
      <c r="C41" s="1410">
        <v>591</v>
      </c>
      <c r="D41" s="1398">
        <v>571</v>
      </c>
      <c r="E41" s="1398">
        <v>53</v>
      </c>
      <c r="F41" s="1410">
        <v>5</v>
      </c>
      <c r="G41" s="1421">
        <f t="shared" si="0"/>
        <v>1220</v>
      </c>
      <c r="H41" s="1007" t="s">
        <v>395</v>
      </c>
      <c r="I41" s="2186"/>
      <c r="J41" s="2186"/>
    </row>
    <row r="42" spans="1:10" ht="23.1" customHeight="1" x14ac:dyDescent="0.25">
      <c r="A42" s="2188" t="s">
        <v>663</v>
      </c>
      <c r="B42" s="442" t="s">
        <v>684</v>
      </c>
      <c r="C42" s="1408">
        <v>363</v>
      </c>
      <c r="D42" s="1409">
        <v>64</v>
      </c>
      <c r="E42" s="1408">
        <v>2</v>
      </c>
      <c r="F42" s="1408">
        <v>0</v>
      </c>
      <c r="G42" s="1423">
        <f t="shared" si="0"/>
        <v>429</v>
      </c>
      <c r="H42" s="474" t="s">
        <v>628</v>
      </c>
      <c r="I42" s="2189" t="s">
        <v>435</v>
      </c>
      <c r="J42" s="2189"/>
    </row>
    <row r="43" spans="1:10" ht="23.1" customHeight="1" x14ac:dyDescent="0.2">
      <c r="A43" s="2123"/>
      <c r="B43" s="1030" t="s">
        <v>686</v>
      </c>
      <c r="C43" s="1402">
        <v>52</v>
      </c>
      <c r="D43" s="1403">
        <v>131</v>
      </c>
      <c r="E43" s="1402">
        <v>13</v>
      </c>
      <c r="F43" s="1402">
        <v>0</v>
      </c>
      <c r="G43" s="1425">
        <f t="shared" si="0"/>
        <v>196</v>
      </c>
      <c r="H43" s="466" t="s">
        <v>408</v>
      </c>
      <c r="I43" s="2186"/>
      <c r="J43" s="2186"/>
    </row>
    <row r="44" spans="1:10" ht="23.1" customHeight="1" x14ac:dyDescent="0.2">
      <c r="A44" s="2123"/>
      <c r="B44" s="1004" t="s">
        <v>18</v>
      </c>
      <c r="C44" s="1402">
        <v>237</v>
      </c>
      <c r="D44" s="1403">
        <v>25</v>
      </c>
      <c r="E44" s="1402">
        <v>1</v>
      </c>
      <c r="F44" s="1402">
        <v>0</v>
      </c>
      <c r="G44" s="1425">
        <f t="shared" si="0"/>
        <v>263</v>
      </c>
      <c r="H44" s="466" t="s">
        <v>409</v>
      </c>
      <c r="I44" s="2186"/>
      <c r="J44" s="2186"/>
    </row>
    <row r="45" spans="1:10" ht="23.1" customHeight="1" x14ac:dyDescent="0.2">
      <c r="A45" s="2123"/>
      <c r="B45" s="1030" t="s">
        <v>19</v>
      </c>
      <c r="C45" s="1402">
        <v>294</v>
      </c>
      <c r="D45" s="1403">
        <v>59</v>
      </c>
      <c r="E45" s="1402">
        <v>0</v>
      </c>
      <c r="F45" s="1402">
        <v>0</v>
      </c>
      <c r="G45" s="1425">
        <f t="shared" si="0"/>
        <v>353</v>
      </c>
      <c r="H45" s="466" t="s">
        <v>634</v>
      </c>
      <c r="I45" s="2186"/>
      <c r="J45" s="2186"/>
    </row>
    <row r="46" spans="1:10" ht="23.1" customHeight="1" x14ac:dyDescent="0.2">
      <c r="A46" s="2184"/>
      <c r="B46" s="1031" t="s">
        <v>0</v>
      </c>
      <c r="C46" s="1406">
        <v>946</v>
      </c>
      <c r="D46" s="1407">
        <v>279</v>
      </c>
      <c r="E46" s="1406">
        <v>16</v>
      </c>
      <c r="F46" s="1406">
        <v>0</v>
      </c>
      <c r="G46" s="1406">
        <f t="shared" si="0"/>
        <v>1241</v>
      </c>
      <c r="H46" s="467" t="s">
        <v>395</v>
      </c>
      <c r="I46" s="2187"/>
      <c r="J46" s="2187"/>
    </row>
    <row r="47" spans="1:10" ht="23.1" customHeight="1" x14ac:dyDescent="0.25">
      <c r="A47" s="2190" t="s">
        <v>312</v>
      </c>
      <c r="B47" s="1214" t="s">
        <v>684</v>
      </c>
      <c r="C47" s="1428">
        <v>59</v>
      </c>
      <c r="D47" s="1429">
        <v>0</v>
      </c>
      <c r="E47" s="1428">
        <v>1</v>
      </c>
      <c r="F47" s="1428">
        <v>0</v>
      </c>
      <c r="G47" s="1428">
        <f t="shared" si="0"/>
        <v>60</v>
      </c>
      <c r="H47" s="662" t="s">
        <v>628</v>
      </c>
      <c r="I47" s="2193" t="s">
        <v>561</v>
      </c>
      <c r="J47" s="2193"/>
    </row>
    <row r="48" spans="1:10" ht="23.1" customHeight="1" x14ac:dyDescent="0.2">
      <c r="A48" s="2191"/>
      <c r="B48" s="1193" t="s">
        <v>686</v>
      </c>
      <c r="C48" s="1417">
        <v>0</v>
      </c>
      <c r="D48" s="1416">
        <v>0</v>
      </c>
      <c r="E48" s="1417">
        <v>0</v>
      </c>
      <c r="F48" s="1417">
        <v>0</v>
      </c>
      <c r="G48" s="1417">
        <f t="shared" si="0"/>
        <v>0</v>
      </c>
      <c r="H48" s="1146" t="s">
        <v>408</v>
      </c>
      <c r="I48" s="2194"/>
      <c r="J48" s="2194"/>
    </row>
    <row r="49" spans="1:10" ht="23.1" customHeight="1" x14ac:dyDescent="0.2">
      <c r="A49" s="2191"/>
      <c r="B49" s="1193" t="s">
        <v>18</v>
      </c>
      <c r="C49" s="1417">
        <v>21</v>
      </c>
      <c r="D49" s="1416">
        <v>127</v>
      </c>
      <c r="E49" s="1417">
        <v>3</v>
      </c>
      <c r="F49" s="1417">
        <v>0</v>
      </c>
      <c r="G49" s="1417">
        <f t="shared" si="0"/>
        <v>151</v>
      </c>
      <c r="H49" s="1146" t="s">
        <v>409</v>
      </c>
      <c r="I49" s="2194"/>
      <c r="J49" s="2194"/>
    </row>
    <row r="50" spans="1:10" ht="23.1" customHeight="1" x14ac:dyDescent="0.2">
      <c r="A50" s="2191"/>
      <c r="B50" s="1193" t="s">
        <v>19</v>
      </c>
      <c r="C50" s="1417">
        <v>13</v>
      </c>
      <c r="D50" s="1416">
        <v>0</v>
      </c>
      <c r="E50" s="1417">
        <v>0</v>
      </c>
      <c r="F50" s="1417">
        <v>0</v>
      </c>
      <c r="G50" s="1417">
        <f t="shared" si="0"/>
        <v>13</v>
      </c>
      <c r="H50" s="1146" t="s">
        <v>685</v>
      </c>
      <c r="I50" s="2194"/>
      <c r="J50" s="2194"/>
    </row>
    <row r="51" spans="1:10" ht="23.1" customHeight="1" x14ac:dyDescent="0.2">
      <c r="A51" s="2192"/>
      <c r="B51" s="1215" t="s">
        <v>0</v>
      </c>
      <c r="C51" s="1430">
        <v>93</v>
      </c>
      <c r="D51" s="1431">
        <v>127</v>
      </c>
      <c r="E51" s="1430">
        <v>4</v>
      </c>
      <c r="F51" s="1430">
        <v>0</v>
      </c>
      <c r="G51" s="1430">
        <f t="shared" si="0"/>
        <v>224</v>
      </c>
      <c r="H51" s="1216" t="s">
        <v>395</v>
      </c>
      <c r="I51" s="2195"/>
      <c r="J51" s="2195"/>
    </row>
    <row r="52" spans="1:10" ht="23.1" customHeight="1" x14ac:dyDescent="0.25">
      <c r="A52" s="2155"/>
      <c r="B52" s="319"/>
      <c r="C52" s="406"/>
      <c r="D52" s="406"/>
      <c r="E52" s="406"/>
      <c r="F52" s="406"/>
      <c r="G52" s="406"/>
      <c r="H52" s="433"/>
      <c r="I52" s="2121"/>
      <c r="J52" s="2121"/>
    </row>
    <row r="53" spans="1:10" ht="23.1" customHeight="1" x14ac:dyDescent="0.2">
      <c r="A53" s="2155"/>
      <c r="B53" s="319"/>
      <c r="C53" s="406"/>
      <c r="D53" s="406"/>
      <c r="E53" s="406"/>
      <c r="F53" s="406"/>
      <c r="G53" s="406"/>
      <c r="H53" s="319"/>
      <c r="I53" s="2121"/>
      <c r="J53" s="2121"/>
    </row>
    <row r="54" spans="1:10" ht="23.1" customHeight="1" x14ac:dyDescent="0.2">
      <c r="A54" s="2155"/>
      <c r="B54" s="319"/>
      <c r="C54" s="406"/>
      <c r="D54" s="406"/>
      <c r="E54" s="406"/>
      <c r="F54" s="406"/>
      <c r="G54" s="406"/>
      <c r="H54" s="319"/>
      <c r="I54" s="2121"/>
      <c r="J54" s="2121"/>
    </row>
    <row r="55" spans="1:10" ht="23.1" customHeight="1" x14ac:dyDescent="0.2">
      <c r="A55" s="2155"/>
      <c r="B55" s="319"/>
      <c r="C55" s="406"/>
      <c r="D55" s="406"/>
      <c r="E55" s="406"/>
      <c r="F55" s="406"/>
      <c r="G55" s="406"/>
      <c r="H55" s="319"/>
      <c r="I55" s="2121"/>
      <c r="J55" s="2121"/>
    </row>
    <row r="56" spans="1:10" ht="23.1" customHeight="1" x14ac:dyDescent="0.2">
      <c r="A56" s="2155"/>
      <c r="B56" s="319"/>
      <c r="C56" s="406"/>
      <c r="D56" s="406"/>
      <c r="E56" s="406"/>
      <c r="F56" s="406"/>
      <c r="G56" s="406"/>
      <c r="H56" s="319"/>
      <c r="I56" s="2121"/>
      <c r="J56" s="2121"/>
    </row>
    <row r="58" spans="1:10" ht="14.25" x14ac:dyDescent="0.2">
      <c r="H58"/>
    </row>
    <row r="59" spans="1:10" ht="14.25" x14ac:dyDescent="0.2">
      <c r="H59"/>
    </row>
    <row r="65" spans="3:8" x14ac:dyDescent="0.4">
      <c r="G65" s="328"/>
      <c r="H65"/>
    </row>
    <row r="66" spans="3:8" x14ac:dyDescent="0.4">
      <c r="C66" s="867"/>
      <c r="F66" s="867"/>
      <c r="G66" s="868"/>
      <c r="H66"/>
    </row>
    <row r="67" spans="3:8" ht="14.25" x14ac:dyDescent="0.2">
      <c r="H67"/>
    </row>
    <row r="68" spans="3:8" ht="14.25" x14ac:dyDescent="0.2">
      <c r="H68"/>
    </row>
    <row r="69" spans="3:8" ht="14.25" x14ac:dyDescent="0.2">
      <c r="H69"/>
    </row>
    <row r="70" spans="3:8" ht="14.25" x14ac:dyDescent="0.2">
      <c r="H70"/>
    </row>
    <row r="71" spans="3:8" ht="14.25" x14ac:dyDescent="0.2">
      <c r="H71"/>
    </row>
    <row r="117" spans="8:8" ht="14.25" x14ac:dyDescent="0.2">
      <c r="H117"/>
    </row>
    <row r="118" spans="8:8" ht="14.25" x14ac:dyDescent="0.2">
      <c r="H118"/>
    </row>
  </sheetData>
  <mergeCells count="29">
    <mergeCell ref="I1:J1"/>
    <mergeCell ref="A2:I2"/>
    <mergeCell ref="A3:J3"/>
    <mergeCell ref="A4:A5"/>
    <mergeCell ref="B4:B5"/>
    <mergeCell ref="C4:F4"/>
    <mergeCell ref="G4:G5"/>
    <mergeCell ref="I4:J5"/>
    <mergeCell ref="I27:J31"/>
    <mergeCell ref="A12:A16"/>
    <mergeCell ref="I12:J16"/>
    <mergeCell ref="A7:A11"/>
    <mergeCell ref="I7:J11"/>
    <mergeCell ref="A52:A56"/>
    <mergeCell ref="I52:J56"/>
    <mergeCell ref="H4:H5"/>
    <mergeCell ref="A42:A46"/>
    <mergeCell ref="I42:J46"/>
    <mergeCell ref="A47:A51"/>
    <mergeCell ref="I47:J51"/>
    <mergeCell ref="A32:A36"/>
    <mergeCell ref="I32:J36"/>
    <mergeCell ref="A37:A41"/>
    <mergeCell ref="I37:J41"/>
    <mergeCell ref="A17:A21"/>
    <mergeCell ref="I17:J21"/>
    <mergeCell ref="A22:A26"/>
    <mergeCell ref="I22:J26"/>
    <mergeCell ref="A27:A31"/>
  </mergeCells>
  <printOptions horizontalCentered="1" verticalCentered="1"/>
  <pageMargins left="0.33" right="0.6" top="0.69" bottom="0.28999999999999998" header="0.56000000000000005" footer="0.39"/>
  <pageSetup paperSize="9" scale="60" orientation="portrait" r:id="rId1"/>
  <headerFooter>
    <oddFooter>&amp;C&amp;14 34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7"/>
  <sheetViews>
    <sheetView rightToLeft="1" view="pageBreakPreview" topLeftCell="A13" zoomScale="80" zoomScaleSheetLayoutView="80" workbookViewId="0">
      <selection activeCell="L6" sqref="L6"/>
    </sheetView>
  </sheetViews>
  <sheetFormatPr defaultRowHeight="14.25" x14ac:dyDescent="0.2"/>
  <cols>
    <col min="1" max="1" width="25.875" customWidth="1"/>
    <col min="2" max="2" width="8.75" customWidth="1"/>
    <col min="3" max="3" width="11.125" customWidth="1"/>
    <col min="4" max="4" width="8.875" customWidth="1"/>
    <col min="5" max="5" width="10.375" customWidth="1"/>
    <col min="6" max="6" width="20.25" customWidth="1"/>
    <col min="7" max="7" width="14.375" customWidth="1"/>
    <col min="8" max="8" width="17.625" customWidth="1"/>
    <col min="9" max="9" width="25.75" customWidth="1"/>
    <col min="10" max="10" width="2.25" customWidth="1"/>
  </cols>
  <sheetData>
    <row r="1" spans="1:21" ht="46.5" customHeight="1" x14ac:dyDescent="0.4">
      <c r="A1" s="1773" t="s">
        <v>849</v>
      </c>
      <c r="B1" s="1773"/>
      <c r="C1" s="381"/>
      <c r="D1" s="381"/>
      <c r="E1" s="381"/>
      <c r="F1" s="381"/>
      <c r="G1" s="381"/>
      <c r="H1" s="328"/>
      <c r="I1" s="1775" t="s">
        <v>850</v>
      </c>
      <c r="J1" s="1775"/>
    </row>
    <row r="2" spans="1:21" ht="25.5" customHeight="1" x14ac:dyDescent="0.2">
      <c r="A2" s="2140" t="s">
        <v>831</v>
      </c>
      <c r="B2" s="2140"/>
      <c r="C2" s="2140"/>
      <c r="D2" s="2140"/>
      <c r="E2" s="2140"/>
      <c r="F2" s="2140"/>
      <c r="G2" s="2140"/>
      <c r="H2" s="2140"/>
      <c r="I2" s="2140"/>
      <c r="J2" s="262"/>
    </row>
    <row r="3" spans="1:21" ht="44.25" customHeight="1" thickBot="1" x14ac:dyDescent="0.25">
      <c r="A3" s="1747" t="s">
        <v>833</v>
      </c>
      <c r="B3" s="1747"/>
      <c r="C3" s="1747"/>
      <c r="D3" s="1747"/>
      <c r="E3" s="1747"/>
      <c r="F3" s="1747"/>
      <c r="G3" s="1747"/>
      <c r="H3" s="1747"/>
      <c r="I3" s="1747"/>
      <c r="J3" s="1747"/>
    </row>
    <row r="4" spans="1:21" ht="31.5" customHeight="1" thickBot="1" x14ac:dyDescent="0.25">
      <c r="A4" s="2156" t="s">
        <v>290</v>
      </c>
      <c r="B4" s="2047" t="s">
        <v>627</v>
      </c>
      <c r="C4" s="1985" t="s">
        <v>557</v>
      </c>
      <c r="D4" s="1985"/>
      <c r="E4" s="1985"/>
      <c r="F4" s="1985"/>
      <c r="G4" s="2047" t="s">
        <v>719</v>
      </c>
      <c r="H4" s="1787" t="s">
        <v>390</v>
      </c>
      <c r="I4" s="2161" t="s">
        <v>405</v>
      </c>
      <c r="J4" s="2161"/>
    </row>
    <row r="5" spans="1:21" ht="29.25" customHeight="1" thickBot="1" x14ac:dyDescent="0.25">
      <c r="A5" s="2157"/>
      <c r="B5" s="1986"/>
      <c r="C5" s="1378" t="s">
        <v>314</v>
      </c>
      <c r="D5" s="1378">
        <v>6</v>
      </c>
      <c r="E5" s="1378">
        <v>8</v>
      </c>
      <c r="F5" s="1378" t="s">
        <v>781</v>
      </c>
      <c r="G5" s="1986"/>
      <c r="H5" s="1789"/>
      <c r="I5" s="2162"/>
      <c r="J5" s="2162"/>
    </row>
    <row r="6" spans="1:21" ht="32.25" customHeight="1" thickBot="1" x14ac:dyDescent="0.3">
      <c r="A6" s="577" t="s">
        <v>1009</v>
      </c>
      <c r="B6" s="578"/>
      <c r="C6" s="538"/>
      <c r="D6" s="539"/>
      <c r="E6" s="539"/>
      <c r="F6" s="538"/>
      <c r="G6" s="538"/>
      <c r="H6" s="540"/>
      <c r="I6" s="2209" t="s">
        <v>795</v>
      </c>
      <c r="J6" s="2209"/>
    </row>
    <row r="7" spans="1:21" ht="24.95" customHeight="1" x14ac:dyDescent="0.25">
      <c r="A7" s="2123" t="s">
        <v>141</v>
      </c>
      <c r="B7" s="442" t="s">
        <v>629</v>
      </c>
      <c r="C7" s="1432">
        <v>7</v>
      </c>
      <c r="D7" s="1427">
        <v>0</v>
      </c>
      <c r="E7" s="1432">
        <v>0</v>
      </c>
      <c r="F7" s="1432">
        <v>0</v>
      </c>
      <c r="G7" s="1432">
        <f>SUM(C7:F7)</f>
        <v>7</v>
      </c>
      <c r="H7" s="470" t="s">
        <v>628</v>
      </c>
      <c r="I7" s="2186" t="s">
        <v>426</v>
      </c>
      <c r="J7" s="2186"/>
    </row>
    <row r="8" spans="1:21" ht="24.95" customHeight="1" x14ac:dyDescent="0.2">
      <c r="A8" s="2123"/>
      <c r="B8" s="1030" t="s">
        <v>630</v>
      </c>
      <c r="C8" s="1400">
        <v>2</v>
      </c>
      <c r="D8" s="1394">
        <v>4</v>
      </c>
      <c r="E8" s="1400">
        <v>1</v>
      </c>
      <c r="F8" s="1432">
        <v>0</v>
      </c>
      <c r="G8" s="1432">
        <f t="shared" ref="G8:G16" si="0">SUM(C8:F8)</f>
        <v>7</v>
      </c>
      <c r="H8" s="471" t="s">
        <v>408</v>
      </c>
      <c r="I8" s="2186"/>
      <c r="J8" s="2186"/>
    </row>
    <row r="9" spans="1:21" ht="24.95" customHeight="1" x14ac:dyDescent="0.2">
      <c r="A9" s="2123"/>
      <c r="B9" s="1030" t="s">
        <v>631</v>
      </c>
      <c r="C9" s="1400">
        <v>0</v>
      </c>
      <c r="D9" s="1394">
        <v>4</v>
      </c>
      <c r="E9" s="1400">
        <v>0</v>
      </c>
      <c r="F9" s="1432">
        <v>0</v>
      </c>
      <c r="G9" s="1432">
        <f t="shared" si="0"/>
        <v>4</v>
      </c>
      <c r="H9" s="471" t="s">
        <v>409</v>
      </c>
      <c r="I9" s="2186"/>
      <c r="J9" s="2186"/>
    </row>
    <row r="10" spans="1:21" ht="24.95" customHeight="1" x14ac:dyDescent="0.2">
      <c r="A10" s="2123"/>
      <c r="B10" s="1030" t="s">
        <v>635</v>
      </c>
      <c r="C10" s="1400">
        <v>5</v>
      </c>
      <c r="D10" s="1394">
        <v>2</v>
      </c>
      <c r="E10" s="1400">
        <v>0</v>
      </c>
      <c r="F10" s="1432">
        <v>0</v>
      </c>
      <c r="G10" s="1432">
        <f t="shared" si="0"/>
        <v>7</v>
      </c>
      <c r="H10" s="471" t="s">
        <v>634</v>
      </c>
      <c r="I10" s="2186"/>
      <c r="J10" s="2186"/>
    </row>
    <row r="11" spans="1:21" ht="24.95" customHeight="1" thickBot="1" x14ac:dyDescent="0.25">
      <c r="A11" s="2124"/>
      <c r="B11" s="1031" t="s">
        <v>636</v>
      </c>
      <c r="C11" s="1401">
        <v>14</v>
      </c>
      <c r="D11" s="1397">
        <v>10</v>
      </c>
      <c r="E11" s="1401">
        <v>1</v>
      </c>
      <c r="F11" s="1404">
        <v>0</v>
      </c>
      <c r="G11" s="1404">
        <f t="shared" si="0"/>
        <v>25</v>
      </c>
      <c r="H11" s="472" t="s">
        <v>395</v>
      </c>
      <c r="I11" s="2197"/>
      <c r="J11" s="2197"/>
      <c r="U11" s="846"/>
    </row>
    <row r="12" spans="1:21" ht="24.95" customHeight="1" thickTop="1" thickBot="1" x14ac:dyDescent="0.3">
      <c r="A12" s="2183" t="s">
        <v>27</v>
      </c>
      <c r="B12" s="442" t="s">
        <v>629</v>
      </c>
      <c r="C12" s="1410">
        <v>0</v>
      </c>
      <c r="D12" s="1398">
        <v>0</v>
      </c>
      <c r="E12" s="1410">
        <v>0</v>
      </c>
      <c r="F12" s="1423">
        <v>0</v>
      </c>
      <c r="G12" s="1433">
        <f t="shared" si="0"/>
        <v>0</v>
      </c>
      <c r="H12" s="470" t="s">
        <v>628</v>
      </c>
      <c r="I12" s="2207" t="s">
        <v>555</v>
      </c>
      <c r="J12" s="2207"/>
      <c r="U12" s="845"/>
    </row>
    <row r="13" spans="1:21" ht="24.95" customHeight="1" thickTop="1" thickBot="1" x14ac:dyDescent="0.25">
      <c r="A13" s="2123"/>
      <c r="B13" s="606" t="s">
        <v>630</v>
      </c>
      <c r="C13" s="1410">
        <v>0</v>
      </c>
      <c r="D13" s="1398">
        <v>0</v>
      </c>
      <c r="E13" s="1410">
        <v>0</v>
      </c>
      <c r="F13" s="1432">
        <v>0</v>
      </c>
      <c r="G13" s="1432">
        <f t="shared" si="0"/>
        <v>0</v>
      </c>
      <c r="H13" s="471" t="s">
        <v>408</v>
      </c>
      <c r="I13" s="2056"/>
      <c r="J13" s="2056"/>
      <c r="U13" s="845"/>
    </row>
    <row r="14" spans="1:21" ht="24.95" customHeight="1" thickTop="1" thickBot="1" x14ac:dyDescent="0.25">
      <c r="A14" s="2123"/>
      <c r="B14" s="606" t="s">
        <v>631</v>
      </c>
      <c r="C14" s="1400">
        <v>0</v>
      </c>
      <c r="D14" s="1394">
        <v>0</v>
      </c>
      <c r="E14" s="1400">
        <v>0</v>
      </c>
      <c r="F14" s="1432">
        <v>0</v>
      </c>
      <c r="G14" s="1432">
        <f t="shared" si="0"/>
        <v>0</v>
      </c>
      <c r="H14" s="471" t="s">
        <v>409</v>
      </c>
      <c r="I14" s="2056"/>
      <c r="J14" s="2056"/>
      <c r="O14" s="845"/>
    </row>
    <row r="15" spans="1:21" ht="24.95" customHeight="1" thickTop="1" x14ac:dyDescent="0.2">
      <c r="A15" s="2123"/>
      <c r="B15" s="606" t="s">
        <v>635</v>
      </c>
      <c r="C15" s="1410">
        <v>3</v>
      </c>
      <c r="D15" s="1410">
        <v>0</v>
      </c>
      <c r="E15" s="1410">
        <v>0</v>
      </c>
      <c r="F15" s="1432">
        <v>0</v>
      </c>
      <c r="G15" s="1432">
        <f t="shared" si="0"/>
        <v>3</v>
      </c>
      <c r="H15" s="471" t="s">
        <v>634</v>
      </c>
      <c r="I15" s="2056"/>
      <c r="J15" s="2056"/>
      <c r="O15" s="847"/>
    </row>
    <row r="16" spans="1:21" ht="24.95" customHeight="1" thickBot="1" x14ac:dyDescent="0.25">
      <c r="A16" s="2206"/>
      <c r="B16" s="605" t="s">
        <v>636</v>
      </c>
      <c r="C16" s="1434">
        <v>3</v>
      </c>
      <c r="D16" s="1434">
        <v>0</v>
      </c>
      <c r="E16" s="1434">
        <v>0</v>
      </c>
      <c r="F16" s="1404">
        <v>0</v>
      </c>
      <c r="G16" s="1404">
        <f t="shared" si="0"/>
        <v>3</v>
      </c>
      <c r="H16" s="473" t="s">
        <v>395</v>
      </c>
      <c r="I16" s="2208"/>
      <c r="J16" s="2208"/>
    </row>
    <row r="17" spans="1:10" ht="24.95" customHeight="1" thickBot="1" x14ac:dyDescent="0.25">
      <c r="A17" s="2198" t="s">
        <v>361</v>
      </c>
      <c r="B17" s="1136" t="s">
        <v>629</v>
      </c>
      <c r="C17" s="1435">
        <v>1848</v>
      </c>
      <c r="D17" s="1435">
        <v>210</v>
      </c>
      <c r="E17" s="1435">
        <v>14</v>
      </c>
      <c r="F17" s="1435">
        <v>1</v>
      </c>
      <c r="G17" s="1435">
        <v>2073</v>
      </c>
      <c r="H17" s="661" t="s">
        <v>628</v>
      </c>
      <c r="I17" s="2205" t="s">
        <v>564</v>
      </c>
      <c r="J17" s="2205"/>
    </row>
    <row r="18" spans="1:10" ht="24.95" customHeight="1" thickTop="1" thickBot="1" x14ac:dyDescent="0.25">
      <c r="A18" s="2199"/>
      <c r="B18" s="639" t="s">
        <v>630</v>
      </c>
      <c r="C18" s="853">
        <v>275</v>
      </c>
      <c r="D18" s="853">
        <v>935</v>
      </c>
      <c r="E18" s="853">
        <v>136</v>
      </c>
      <c r="F18" s="853">
        <v>1</v>
      </c>
      <c r="G18" s="853">
        <v>1347</v>
      </c>
      <c r="H18" s="640" t="s">
        <v>408</v>
      </c>
      <c r="I18" s="2202"/>
      <c r="J18" s="2202"/>
    </row>
    <row r="19" spans="1:10" ht="24.95" customHeight="1" thickTop="1" thickBot="1" x14ac:dyDescent="0.25">
      <c r="A19" s="2199"/>
      <c r="B19" s="639" t="s">
        <v>631</v>
      </c>
      <c r="C19" s="853">
        <v>871</v>
      </c>
      <c r="D19" s="853">
        <v>603</v>
      </c>
      <c r="E19" s="853">
        <v>13</v>
      </c>
      <c r="F19" s="853">
        <v>3</v>
      </c>
      <c r="G19" s="853">
        <v>1490</v>
      </c>
      <c r="H19" s="640" t="s">
        <v>409</v>
      </c>
      <c r="I19" s="2202"/>
      <c r="J19" s="2202"/>
    </row>
    <row r="20" spans="1:10" ht="24.95" customHeight="1" thickTop="1" thickBot="1" x14ac:dyDescent="0.25">
      <c r="A20" s="2199"/>
      <c r="B20" s="639" t="s">
        <v>635</v>
      </c>
      <c r="C20" s="853">
        <v>1958</v>
      </c>
      <c r="D20" s="853">
        <v>2123</v>
      </c>
      <c r="E20" s="853">
        <v>56</v>
      </c>
      <c r="F20" s="853">
        <v>0</v>
      </c>
      <c r="G20" s="853">
        <v>4137</v>
      </c>
      <c r="H20" s="640" t="s">
        <v>634</v>
      </c>
      <c r="I20" s="2202"/>
      <c r="J20" s="2202"/>
    </row>
    <row r="21" spans="1:10" ht="24.95" customHeight="1" thickTop="1" thickBot="1" x14ac:dyDescent="0.25">
      <c r="A21" s="2204"/>
      <c r="B21" s="660" t="s">
        <v>636</v>
      </c>
      <c r="C21" s="853">
        <v>4952</v>
      </c>
      <c r="D21" s="853">
        <v>3871</v>
      </c>
      <c r="E21" s="853">
        <v>219</v>
      </c>
      <c r="F21" s="853">
        <v>5</v>
      </c>
      <c r="G21" s="853">
        <v>9047</v>
      </c>
      <c r="H21" s="653" t="s">
        <v>395</v>
      </c>
      <c r="I21" s="2203"/>
      <c r="J21" s="2203"/>
    </row>
    <row r="22" spans="1:10" ht="24.95" customHeight="1" thickBot="1" x14ac:dyDescent="0.25">
      <c r="A22" s="2198" t="s">
        <v>637</v>
      </c>
      <c r="B22" s="654" t="s">
        <v>629</v>
      </c>
      <c r="C22" s="1436">
        <v>16340</v>
      </c>
      <c r="D22" s="1436">
        <v>7877</v>
      </c>
      <c r="E22" s="1436">
        <v>566</v>
      </c>
      <c r="F22" s="1436">
        <v>25</v>
      </c>
      <c r="G22" s="1436">
        <v>24808</v>
      </c>
      <c r="H22" s="661" t="s">
        <v>628</v>
      </c>
      <c r="I22" s="2201" t="s">
        <v>458</v>
      </c>
      <c r="J22" s="2201"/>
    </row>
    <row r="23" spans="1:10" ht="24.95" customHeight="1" thickTop="1" thickBot="1" x14ac:dyDescent="0.25">
      <c r="A23" s="2199"/>
      <c r="B23" s="1003" t="s">
        <v>630</v>
      </c>
      <c r="C23" s="1437">
        <v>1469</v>
      </c>
      <c r="D23" s="1437">
        <v>5197</v>
      </c>
      <c r="E23" s="1437">
        <v>914</v>
      </c>
      <c r="F23" s="1437">
        <v>5</v>
      </c>
      <c r="G23" s="1437">
        <v>7585</v>
      </c>
      <c r="H23" s="640" t="s">
        <v>408</v>
      </c>
      <c r="I23" s="2202"/>
      <c r="J23" s="2202"/>
    </row>
    <row r="24" spans="1:10" ht="24.95" customHeight="1" thickTop="1" thickBot="1" x14ac:dyDescent="0.25">
      <c r="A24" s="2199"/>
      <c r="B24" s="1003" t="s">
        <v>631</v>
      </c>
      <c r="C24" s="1437">
        <v>2421</v>
      </c>
      <c r="D24" s="1437">
        <v>2428</v>
      </c>
      <c r="E24" s="1437">
        <v>226</v>
      </c>
      <c r="F24" s="1437">
        <v>20</v>
      </c>
      <c r="G24" s="1437">
        <v>5095</v>
      </c>
      <c r="H24" s="640" t="s">
        <v>409</v>
      </c>
      <c r="I24" s="2202"/>
      <c r="J24" s="2202"/>
    </row>
    <row r="25" spans="1:10" ht="24.95" customHeight="1" thickTop="1" thickBot="1" x14ac:dyDescent="0.25">
      <c r="A25" s="2199"/>
      <c r="B25" s="1003" t="s">
        <v>635</v>
      </c>
      <c r="C25" s="1437">
        <v>7985</v>
      </c>
      <c r="D25" s="1437">
        <v>4685</v>
      </c>
      <c r="E25" s="1437">
        <v>186</v>
      </c>
      <c r="F25" s="1437">
        <v>26</v>
      </c>
      <c r="G25" s="1437">
        <v>12882</v>
      </c>
      <c r="H25" s="640" t="s">
        <v>634</v>
      </c>
      <c r="I25" s="2202"/>
      <c r="J25" s="2202"/>
    </row>
    <row r="26" spans="1:10" ht="24.95" customHeight="1" thickTop="1" thickBot="1" x14ac:dyDescent="0.25">
      <c r="A26" s="2200"/>
      <c r="B26" s="656" t="s">
        <v>636</v>
      </c>
      <c r="C26" s="1438">
        <v>28215</v>
      </c>
      <c r="D26" s="1438">
        <v>20187</v>
      </c>
      <c r="E26" s="1438">
        <v>1892</v>
      </c>
      <c r="F26" s="1438">
        <v>76</v>
      </c>
      <c r="G26" s="1438">
        <v>50370</v>
      </c>
      <c r="H26" s="659" t="s">
        <v>395</v>
      </c>
      <c r="I26" s="2203"/>
      <c r="J26" s="2203"/>
    </row>
    <row r="27" spans="1:10" ht="15.75" x14ac:dyDescent="0.2">
      <c r="C27" s="351"/>
      <c r="D27" s="351"/>
      <c r="E27" s="351"/>
      <c r="F27" s="351"/>
      <c r="G27" s="351"/>
    </row>
  </sheetData>
  <mergeCells count="19">
    <mergeCell ref="A1:B1"/>
    <mergeCell ref="I6:J6"/>
    <mergeCell ref="A7:A11"/>
    <mergeCell ref="I7:J11"/>
    <mergeCell ref="I1:J1"/>
    <mergeCell ref="A2:I2"/>
    <mergeCell ref="A3:J3"/>
    <mergeCell ref="A4:A5"/>
    <mergeCell ref="B4:B5"/>
    <mergeCell ref="C4:F4"/>
    <mergeCell ref="G4:G5"/>
    <mergeCell ref="H4:H5"/>
    <mergeCell ref="I4:J5"/>
    <mergeCell ref="A22:A26"/>
    <mergeCell ref="I22:J26"/>
    <mergeCell ref="A17:A21"/>
    <mergeCell ref="I17:J21"/>
    <mergeCell ref="A12:A16"/>
    <mergeCell ref="I12:J16"/>
  </mergeCells>
  <printOptions horizontalCentered="1"/>
  <pageMargins left="0.24" right="0.64" top="1.27" bottom="0.75" header="0.3" footer="0.3"/>
  <pageSetup paperSize="9" scale="60" orientation="portrait" r:id="rId1"/>
  <headerFooter>
    <oddFooter>&amp;C&amp;14 35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05"/>
  <sheetViews>
    <sheetView rightToLeft="1" view="pageBreakPreview" topLeftCell="A52" zoomScale="80" zoomScaleNormal="70" zoomScaleSheetLayoutView="80" workbookViewId="0">
      <selection activeCell="N76" sqref="N76"/>
    </sheetView>
  </sheetViews>
  <sheetFormatPr defaultRowHeight="18" x14ac:dyDescent="0.2"/>
  <cols>
    <col min="1" max="1" width="22.75" customWidth="1"/>
    <col min="2" max="2" width="18.125" customWidth="1"/>
    <col min="3" max="3" width="8.75" customWidth="1"/>
    <col min="4" max="4" width="16" customWidth="1"/>
    <col min="5" max="5" width="13.125" customWidth="1"/>
    <col min="6" max="6" width="14.125" customWidth="1"/>
    <col min="7" max="7" width="11.125" customWidth="1"/>
    <col min="8" max="8" width="1.625" hidden="1" customWidth="1"/>
    <col min="9" max="11" width="9.125" hidden="1" customWidth="1"/>
    <col min="12" max="12" width="23.625" customWidth="1"/>
    <col min="13" max="13" width="26" style="141" customWidth="1"/>
  </cols>
  <sheetData>
    <row r="1" spans="1:13" ht="27.75" customHeight="1" x14ac:dyDescent="0.2">
      <c r="A1" s="56" t="s">
        <v>882</v>
      </c>
      <c r="B1" s="56"/>
      <c r="C1" s="56"/>
      <c r="D1" s="56"/>
      <c r="E1" s="56"/>
      <c r="F1" s="56"/>
      <c r="G1" s="56"/>
      <c r="M1" s="486" t="s">
        <v>883</v>
      </c>
    </row>
    <row r="2" spans="1:13" ht="34.5" customHeight="1" x14ac:dyDescent="0.2">
      <c r="A2" s="1570" t="s">
        <v>834</v>
      </c>
      <c r="B2" s="1570"/>
      <c r="C2" s="1570"/>
      <c r="D2" s="1570"/>
      <c r="E2" s="1570"/>
      <c r="F2" s="1570"/>
      <c r="G2" s="1570"/>
      <c r="H2" s="1570"/>
      <c r="I2" s="1570"/>
      <c r="J2" s="1570"/>
      <c r="K2" s="1570"/>
      <c r="L2" s="1570"/>
      <c r="M2" s="1570"/>
    </row>
    <row r="3" spans="1:13" ht="39" customHeight="1" thickBot="1" x14ac:dyDescent="0.25">
      <c r="A3" s="1498" t="s">
        <v>835</v>
      </c>
      <c r="B3" s="1498"/>
      <c r="C3" s="1498"/>
      <c r="D3" s="1498"/>
      <c r="E3" s="1498"/>
      <c r="F3" s="1498"/>
      <c r="G3" s="1498"/>
      <c r="H3" s="1498"/>
      <c r="I3" s="1498"/>
      <c r="J3" s="1498"/>
      <c r="K3" s="1498"/>
      <c r="L3" s="1498"/>
      <c r="M3" s="1498"/>
    </row>
    <row r="4" spans="1:13" ht="25.5" customHeight="1" thickBot="1" x14ac:dyDescent="0.25">
      <c r="A4" s="2240" t="s">
        <v>290</v>
      </c>
      <c r="B4" s="2237" t="s">
        <v>627</v>
      </c>
      <c r="C4" s="2239" t="s">
        <v>786</v>
      </c>
      <c r="D4" s="2239"/>
      <c r="E4" s="2239"/>
      <c r="F4" s="2239"/>
      <c r="G4" s="2237" t="s">
        <v>554</v>
      </c>
      <c r="H4" s="607"/>
      <c r="I4" s="607"/>
      <c r="J4" s="607"/>
      <c r="K4" s="607"/>
      <c r="L4" s="2218" t="s">
        <v>390</v>
      </c>
      <c r="M4" s="2243" t="s">
        <v>405</v>
      </c>
    </row>
    <row r="5" spans="1:13" ht="23.25" customHeight="1" thickBot="1" x14ac:dyDescent="0.25">
      <c r="A5" s="2238"/>
      <c r="B5" s="2238"/>
      <c r="C5" s="1439">
        <v>4</v>
      </c>
      <c r="D5" s="1439">
        <v>6</v>
      </c>
      <c r="E5" s="1439">
        <v>8</v>
      </c>
      <c r="F5" s="1439" t="s">
        <v>781</v>
      </c>
      <c r="G5" s="2238"/>
      <c r="H5" s="607"/>
      <c r="I5" s="607"/>
      <c r="J5" s="607"/>
      <c r="K5" s="607"/>
      <c r="L5" s="2219"/>
      <c r="M5" s="2244"/>
    </row>
    <row r="6" spans="1:13" ht="24.75" customHeight="1" thickBot="1" x14ac:dyDescent="0.25">
      <c r="A6" s="548" t="s">
        <v>753</v>
      </c>
      <c r="B6" s="549"/>
      <c r="C6" s="541"/>
      <c r="D6" s="541"/>
      <c r="E6" s="541"/>
      <c r="F6" s="541"/>
      <c r="G6" s="542"/>
      <c r="H6" s="543"/>
      <c r="I6" s="543"/>
      <c r="J6" s="543"/>
      <c r="K6" s="543"/>
      <c r="L6" s="550"/>
      <c r="M6" s="544" t="s">
        <v>776</v>
      </c>
    </row>
    <row r="7" spans="1:13" ht="20.25" customHeight="1" x14ac:dyDescent="0.2">
      <c r="A7" s="2215" t="s">
        <v>26</v>
      </c>
      <c r="B7" s="738" t="s">
        <v>640</v>
      </c>
      <c r="C7" s="1150">
        <v>11</v>
      </c>
      <c r="D7" s="1150">
        <v>0</v>
      </c>
      <c r="E7" s="1150">
        <v>0</v>
      </c>
      <c r="F7" s="1150">
        <v>0</v>
      </c>
      <c r="G7" s="1150">
        <f>SUM(C7:F7)</f>
        <v>11</v>
      </c>
      <c r="H7" s="1151"/>
      <c r="I7" s="1151"/>
      <c r="J7" s="1151"/>
      <c r="K7" s="1151"/>
      <c r="L7" s="739" t="s">
        <v>396</v>
      </c>
      <c r="M7" s="2251" t="s">
        <v>416</v>
      </c>
    </row>
    <row r="8" spans="1:13" ht="20.25" customHeight="1" x14ac:dyDescent="0.2">
      <c r="A8" s="2215"/>
      <c r="B8" s="710" t="s">
        <v>641</v>
      </c>
      <c r="C8" s="939">
        <v>0</v>
      </c>
      <c r="D8" s="939">
        <v>0</v>
      </c>
      <c r="E8" s="939">
        <v>0</v>
      </c>
      <c r="F8" s="939">
        <v>0</v>
      </c>
      <c r="G8" s="939">
        <f t="shared" ref="G8:G71" si="0">SUM(C8:F8)</f>
        <v>0</v>
      </c>
      <c r="H8" s="1152"/>
      <c r="I8" s="1152"/>
      <c r="J8" s="1152"/>
      <c r="K8" s="1152"/>
      <c r="L8" s="711" t="s">
        <v>397</v>
      </c>
      <c r="M8" s="2251"/>
    </row>
    <row r="9" spans="1:13" ht="24.75" customHeight="1" x14ac:dyDescent="0.2">
      <c r="A9" s="2215"/>
      <c r="B9" s="710" t="s">
        <v>642</v>
      </c>
      <c r="C9" s="939">
        <v>0</v>
      </c>
      <c r="D9" s="939">
        <v>0</v>
      </c>
      <c r="E9" s="939">
        <v>0</v>
      </c>
      <c r="F9" s="939">
        <v>0</v>
      </c>
      <c r="G9" s="939">
        <f t="shared" si="0"/>
        <v>0</v>
      </c>
      <c r="H9" s="1152"/>
      <c r="I9" s="1152"/>
      <c r="J9" s="1152"/>
      <c r="K9" s="1152"/>
      <c r="L9" s="711" t="s">
        <v>399</v>
      </c>
      <c r="M9" s="2251"/>
    </row>
    <row r="10" spans="1:13" ht="15.95" customHeight="1" x14ac:dyDescent="0.2">
      <c r="A10" s="2215"/>
      <c r="B10" s="710" t="s">
        <v>643</v>
      </c>
      <c r="C10" s="939">
        <v>0</v>
      </c>
      <c r="D10" s="939">
        <v>0</v>
      </c>
      <c r="E10" s="939">
        <v>0</v>
      </c>
      <c r="F10" s="939">
        <v>0</v>
      </c>
      <c r="G10" s="939">
        <f t="shared" si="0"/>
        <v>0</v>
      </c>
      <c r="H10" s="1152"/>
      <c r="I10" s="1152"/>
      <c r="J10" s="1152"/>
      <c r="K10" s="1152"/>
      <c r="L10" s="711" t="s">
        <v>411</v>
      </c>
      <c r="M10" s="2251"/>
    </row>
    <row r="11" spans="1:13" ht="15.95" customHeight="1" x14ac:dyDescent="0.2">
      <c r="A11" s="2215"/>
      <c r="B11" s="712" t="s">
        <v>646</v>
      </c>
      <c r="C11" s="939">
        <v>0</v>
      </c>
      <c r="D11" s="939">
        <v>0</v>
      </c>
      <c r="E11" s="939">
        <v>0</v>
      </c>
      <c r="F11" s="939">
        <v>0</v>
      </c>
      <c r="G11" s="939">
        <f t="shared" si="0"/>
        <v>0</v>
      </c>
      <c r="H11" s="1152"/>
      <c r="I11" s="1152"/>
      <c r="J11" s="1152"/>
      <c r="K11" s="1152"/>
      <c r="L11" s="711" t="s">
        <v>639</v>
      </c>
      <c r="M11" s="2251"/>
    </row>
    <row r="12" spans="1:13" ht="15.95" customHeight="1" x14ac:dyDescent="0.2">
      <c r="A12" s="2215"/>
      <c r="B12" s="712" t="s">
        <v>645</v>
      </c>
      <c r="C12" s="939">
        <v>0</v>
      </c>
      <c r="D12" s="939">
        <v>4</v>
      </c>
      <c r="E12" s="939">
        <v>0</v>
      </c>
      <c r="F12" s="939">
        <v>0</v>
      </c>
      <c r="G12" s="939">
        <f t="shared" si="0"/>
        <v>4</v>
      </c>
      <c r="H12" s="1152"/>
      <c r="I12" s="1152"/>
      <c r="J12" s="1152"/>
      <c r="K12" s="1152"/>
      <c r="L12" s="711" t="s">
        <v>440</v>
      </c>
      <c r="M12" s="2251"/>
    </row>
    <row r="13" spans="1:13" ht="15.95" customHeight="1" x14ac:dyDescent="0.2">
      <c r="A13" s="2215"/>
      <c r="B13" s="721" t="s">
        <v>644</v>
      </c>
      <c r="C13" s="1153">
        <v>0</v>
      </c>
      <c r="D13" s="1153">
        <v>0</v>
      </c>
      <c r="E13" s="1153">
        <v>0</v>
      </c>
      <c r="F13" s="1153">
        <v>0</v>
      </c>
      <c r="G13" s="1153">
        <f t="shared" si="0"/>
        <v>0</v>
      </c>
      <c r="H13" s="1154"/>
      <c r="I13" s="1154"/>
      <c r="J13" s="1154"/>
      <c r="K13" s="1154"/>
      <c r="L13" s="1155" t="s">
        <v>586</v>
      </c>
      <c r="M13" s="2251"/>
    </row>
    <row r="14" spans="1:13" ht="15.95" customHeight="1" x14ac:dyDescent="0.2">
      <c r="A14" s="2216"/>
      <c r="B14" s="1035" t="s">
        <v>636</v>
      </c>
      <c r="C14" s="1156">
        <v>11</v>
      </c>
      <c r="D14" s="1156">
        <v>4</v>
      </c>
      <c r="E14" s="1156">
        <v>0</v>
      </c>
      <c r="F14" s="1156">
        <v>0</v>
      </c>
      <c r="G14" s="1156">
        <f t="shared" si="0"/>
        <v>15</v>
      </c>
      <c r="H14" s="720"/>
      <c r="I14" s="720"/>
      <c r="J14" s="720"/>
      <c r="K14" s="720"/>
      <c r="L14" s="1039" t="s">
        <v>395</v>
      </c>
      <c r="M14" s="2252"/>
    </row>
    <row r="15" spans="1:13" ht="15.95" customHeight="1" x14ac:dyDescent="0.2">
      <c r="A15" s="2214" t="s">
        <v>105</v>
      </c>
      <c r="B15" s="708" t="s">
        <v>640</v>
      </c>
      <c r="C15" s="938">
        <v>234</v>
      </c>
      <c r="D15" s="938">
        <v>3</v>
      </c>
      <c r="E15" s="938">
        <v>28</v>
      </c>
      <c r="F15" s="938">
        <v>0</v>
      </c>
      <c r="G15" s="938">
        <f t="shared" si="0"/>
        <v>265</v>
      </c>
      <c r="H15" s="262"/>
      <c r="I15" s="262"/>
      <c r="J15" s="262"/>
      <c r="K15" s="262"/>
      <c r="L15" s="709" t="s">
        <v>396</v>
      </c>
      <c r="M15" s="2212" t="s">
        <v>689</v>
      </c>
    </row>
    <row r="16" spans="1:13" ht="15.95" customHeight="1" x14ac:dyDescent="0.2">
      <c r="A16" s="2215"/>
      <c r="B16" s="710" t="s">
        <v>641</v>
      </c>
      <c r="C16" s="939">
        <v>0</v>
      </c>
      <c r="D16" s="939">
        <v>26</v>
      </c>
      <c r="E16" s="939">
        <v>20</v>
      </c>
      <c r="F16" s="939">
        <v>0</v>
      </c>
      <c r="G16" s="939">
        <f t="shared" si="0"/>
        <v>46</v>
      </c>
      <c r="H16" s="262"/>
      <c r="I16" s="262"/>
      <c r="J16" s="262"/>
      <c r="K16" s="262"/>
      <c r="L16" s="711" t="s">
        <v>397</v>
      </c>
      <c r="M16" s="2212"/>
    </row>
    <row r="17" spans="1:13" ht="15.95" customHeight="1" x14ac:dyDescent="0.2">
      <c r="A17" s="2215"/>
      <c r="B17" s="710" t="s">
        <v>642</v>
      </c>
      <c r="C17" s="939">
        <v>3</v>
      </c>
      <c r="D17" s="939">
        <v>5</v>
      </c>
      <c r="E17" s="939">
        <v>0</v>
      </c>
      <c r="F17" s="939">
        <v>0</v>
      </c>
      <c r="G17" s="939">
        <f t="shared" si="0"/>
        <v>8</v>
      </c>
      <c r="H17" s="262"/>
      <c r="I17" s="262"/>
      <c r="J17" s="262"/>
      <c r="K17" s="262"/>
      <c r="L17" s="711" t="s">
        <v>399</v>
      </c>
      <c r="M17" s="2212"/>
    </row>
    <row r="18" spans="1:13" ht="15.95" customHeight="1" x14ac:dyDescent="0.2">
      <c r="A18" s="2215"/>
      <c r="B18" s="710" t="s">
        <v>643</v>
      </c>
      <c r="C18" s="939">
        <v>0</v>
      </c>
      <c r="D18" s="939">
        <v>0</v>
      </c>
      <c r="E18" s="939">
        <v>0</v>
      </c>
      <c r="F18" s="939">
        <v>0</v>
      </c>
      <c r="G18" s="939">
        <f t="shared" si="0"/>
        <v>0</v>
      </c>
      <c r="H18" s="262"/>
      <c r="I18" s="262"/>
      <c r="J18" s="262"/>
      <c r="K18" s="262"/>
      <c r="L18" s="711" t="s">
        <v>411</v>
      </c>
      <c r="M18" s="2212"/>
    </row>
    <row r="19" spans="1:13" ht="15.95" customHeight="1" x14ac:dyDescent="0.2">
      <c r="A19" s="2215"/>
      <c r="B19" s="712" t="s">
        <v>646</v>
      </c>
      <c r="C19" s="939">
        <v>0</v>
      </c>
      <c r="D19" s="939">
        <v>0</v>
      </c>
      <c r="E19" s="939">
        <v>0</v>
      </c>
      <c r="F19" s="939">
        <v>0</v>
      </c>
      <c r="G19" s="939">
        <f t="shared" si="0"/>
        <v>0</v>
      </c>
      <c r="H19" s="262"/>
      <c r="I19" s="262"/>
      <c r="J19" s="262"/>
      <c r="K19" s="262"/>
      <c r="L19" s="711" t="s">
        <v>639</v>
      </c>
      <c r="M19" s="2212"/>
    </row>
    <row r="20" spans="1:13" ht="15.95" customHeight="1" x14ac:dyDescent="0.2">
      <c r="A20" s="2215"/>
      <c r="B20" s="712" t="s">
        <v>645</v>
      </c>
      <c r="C20" s="940">
        <v>0</v>
      </c>
      <c r="D20" s="941">
        <v>2</v>
      </c>
      <c r="E20" s="939">
        <v>1</v>
      </c>
      <c r="F20" s="941">
        <v>0</v>
      </c>
      <c r="G20" s="941">
        <f t="shared" si="0"/>
        <v>3</v>
      </c>
      <c r="H20" s="262"/>
      <c r="I20" s="262"/>
      <c r="J20" s="262"/>
      <c r="K20" s="262"/>
      <c r="L20" s="711" t="s">
        <v>440</v>
      </c>
      <c r="M20" s="2212"/>
    </row>
    <row r="21" spans="1:13" ht="15.95" customHeight="1" x14ac:dyDescent="0.2">
      <c r="A21" s="2215"/>
      <c r="B21" s="1034" t="s">
        <v>644</v>
      </c>
      <c r="C21" s="942">
        <v>19</v>
      </c>
      <c r="D21" s="942">
        <v>17</v>
      </c>
      <c r="E21" s="942">
        <v>0</v>
      </c>
      <c r="F21" s="942">
        <v>0</v>
      </c>
      <c r="G21" s="942">
        <f t="shared" si="0"/>
        <v>36</v>
      </c>
      <c r="H21" s="262"/>
      <c r="I21" s="262"/>
      <c r="J21" s="262"/>
      <c r="K21" s="262"/>
      <c r="L21" s="1037" t="s">
        <v>586</v>
      </c>
      <c r="M21" s="2212"/>
    </row>
    <row r="22" spans="1:13" ht="15.95" customHeight="1" x14ac:dyDescent="0.2">
      <c r="A22" s="2216"/>
      <c r="B22" s="713" t="s">
        <v>636</v>
      </c>
      <c r="C22" s="943">
        <v>256</v>
      </c>
      <c r="D22" s="943">
        <v>53</v>
      </c>
      <c r="E22" s="943">
        <v>49</v>
      </c>
      <c r="F22" s="943">
        <v>0</v>
      </c>
      <c r="G22" s="943">
        <f t="shared" si="0"/>
        <v>358</v>
      </c>
      <c r="H22" s="714"/>
      <c r="I22" s="714"/>
      <c r="J22" s="714"/>
      <c r="K22" s="714"/>
      <c r="L22" s="715" t="s">
        <v>395</v>
      </c>
      <c r="M22" s="2213"/>
    </row>
    <row r="23" spans="1:13" ht="15.95" customHeight="1" x14ac:dyDescent="0.2">
      <c r="A23" s="2241" t="s">
        <v>101</v>
      </c>
      <c r="B23" s="708" t="s">
        <v>640</v>
      </c>
      <c r="C23" s="938">
        <v>8429</v>
      </c>
      <c r="D23" s="938">
        <v>3650</v>
      </c>
      <c r="E23" s="938">
        <v>3670</v>
      </c>
      <c r="F23" s="938">
        <v>4724</v>
      </c>
      <c r="G23" s="1150">
        <f t="shared" si="0"/>
        <v>20473</v>
      </c>
      <c r="H23" s="388"/>
      <c r="I23" s="388"/>
      <c r="J23" s="388"/>
      <c r="K23" s="388"/>
      <c r="L23" s="709" t="s">
        <v>396</v>
      </c>
      <c r="M23" s="2211" t="s">
        <v>418</v>
      </c>
    </row>
    <row r="24" spans="1:13" ht="12.75" customHeight="1" x14ac:dyDescent="0.2">
      <c r="A24" s="2215"/>
      <c r="B24" s="710" t="s">
        <v>641</v>
      </c>
      <c r="C24" s="939">
        <v>10</v>
      </c>
      <c r="D24" s="939">
        <v>33</v>
      </c>
      <c r="E24" s="939">
        <v>21</v>
      </c>
      <c r="F24" s="939">
        <v>16</v>
      </c>
      <c r="G24" s="939">
        <f t="shared" si="0"/>
        <v>80</v>
      </c>
      <c r="H24" s="388"/>
      <c r="I24" s="388"/>
      <c r="J24" s="388"/>
      <c r="K24" s="388"/>
      <c r="L24" s="711" t="s">
        <v>397</v>
      </c>
      <c r="M24" s="2212"/>
    </row>
    <row r="25" spans="1:13" ht="15.95" customHeight="1" x14ac:dyDescent="0.2">
      <c r="A25" s="2215"/>
      <c r="B25" s="710" t="s">
        <v>642</v>
      </c>
      <c r="C25" s="939">
        <v>73</v>
      </c>
      <c r="D25" s="939">
        <v>424</v>
      </c>
      <c r="E25" s="939">
        <v>20</v>
      </c>
      <c r="F25" s="939">
        <v>60</v>
      </c>
      <c r="G25" s="939">
        <f t="shared" si="0"/>
        <v>577</v>
      </c>
      <c r="H25" s="388"/>
      <c r="I25" s="388"/>
      <c r="J25" s="388"/>
      <c r="K25" s="388"/>
      <c r="L25" s="711" t="s">
        <v>399</v>
      </c>
      <c r="M25" s="2212"/>
    </row>
    <row r="26" spans="1:13" ht="15.95" customHeight="1" x14ac:dyDescent="0.2">
      <c r="A26" s="2215"/>
      <c r="B26" s="710" t="s">
        <v>643</v>
      </c>
      <c r="C26" s="939">
        <v>1</v>
      </c>
      <c r="D26" s="939">
        <v>81</v>
      </c>
      <c r="E26" s="939">
        <v>14</v>
      </c>
      <c r="F26" s="939">
        <v>1</v>
      </c>
      <c r="G26" s="939">
        <f t="shared" si="0"/>
        <v>97</v>
      </c>
      <c r="H26" s="388"/>
      <c r="I26" s="388"/>
      <c r="J26" s="388"/>
      <c r="K26" s="388"/>
      <c r="L26" s="711" t="s">
        <v>411</v>
      </c>
      <c r="M26" s="2212"/>
    </row>
    <row r="27" spans="1:13" ht="15.95" customHeight="1" x14ac:dyDescent="0.2">
      <c r="A27" s="2215"/>
      <c r="B27" s="712" t="s">
        <v>646</v>
      </c>
      <c r="C27" s="939">
        <v>14</v>
      </c>
      <c r="D27" s="939">
        <v>115</v>
      </c>
      <c r="E27" s="939">
        <v>30</v>
      </c>
      <c r="F27" s="939">
        <v>6</v>
      </c>
      <c r="G27" s="939">
        <f t="shared" si="0"/>
        <v>165</v>
      </c>
      <c r="H27" s="388"/>
      <c r="I27" s="388"/>
      <c r="J27" s="388"/>
      <c r="K27" s="388"/>
      <c r="L27" s="711" t="s">
        <v>639</v>
      </c>
      <c r="M27" s="2212"/>
    </row>
    <row r="28" spans="1:13" ht="15.95" customHeight="1" x14ac:dyDescent="0.2">
      <c r="A28" s="2215"/>
      <c r="B28" s="712" t="s">
        <v>645</v>
      </c>
      <c r="C28" s="939">
        <v>57</v>
      </c>
      <c r="D28" s="939">
        <v>1221</v>
      </c>
      <c r="E28" s="939">
        <v>115</v>
      </c>
      <c r="F28" s="939">
        <v>19</v>
      </c>
      <c r="G28" s="939">
        <f t="shared" si="0"/>
        <v>1412</v>
      </c>
      <c r="H28" s="388"/>
      <c r="I28" s="388"/>
      <c r="J28" s="388"/>
      <c r="K28" s="388"/>
      <c r="L28" s="711" t="s">
        <v>440</v>
      </c>
      <c r="M28" s="2212"/>
    </row>
    <row r="29" spans="1:13" ht="15.95" customHeight="1" x14ac:dyDescent="0.2">
      <c r="A29" s="2215"/>
      <c r="B29" s="721" t="s">
        <v>644</v>
      </c>
      <c r="C29" s="939">
        <v>421</v>
      </c>
      <c r="D29" s="939">
        <v>1542</v>
      </c>
      <c r="E29" s="939">
        <v>355</v>
      </c>
      <c r="F29" s="939">
        <v>806</v>
      </c>
      <c r="G29" s="1153">
        <f t="shared" si="0"/>
        <v>3124</v>
      </c>
      <c r="H29" s="388"/>
      <c r="I29" s="388"/>
      <c r="J29" s="388"/>
      <c r="K29" s="388"/>
      <c r="L29" s="719" t="s">
        <v>586</v>
      </c>
      <c r="M29" s="2212"/>
    </row>
    <row r="30" spans="1:13" ht="15.95" customHeight="1" x14ac:dyDescent="0.2">
      <c r="A30" s="2242"/>
      <c r="B30" s="1035" t="s">
        <v>636</v>
      </c>
      <c r="C30" s="943">
        <v>9005</v>
      </c>
      <c r="D30" s="943">
        <v>7066</v>
      </c>
      <c r="E30" s="943">
        <v>4225</v>
      </c>
      <c r="F30" s="943">
        <v>5632</v>
      </c>
      <c r="G30" s="1156">
        <f t="shared" si="0"/>
        <v>25928</v>
      </c>
      <c r="H30" s="720"/>
      <c r="I30" s="720"/>
      <c r="J30" s="720"/>
      <c r="K30" s="720"/>
      <c r="L30" s="1039" t="s">
        <v>395</v>
      </c>
      <c r="M30" s="2213"/>
    </row>
    <row r="31" spans="1:13" ht="15.95" customHeight="1" x14ac:dyDescent="0.2">
      <c r="A31" s="2253" t="s">
        <v>313</v>
      </c>
      <c r="B31" s="716" t="s">
        <v>640</v>
      </c>
      <c r="C31" s="939">
        <v>227</v>
      </c>
      <c r="D31" s="939">
        <v>1</v>
      </c>
      <c r="E31" s="939">
        <v>0</v>
      </c>
      <c r="F31" s="939">
        <v>0</v>
      </c>
      <c r="G31" s="938">
        <f t="shared" si="0"/>
        <v>228</v>
      </c>
      <c r="H31" s="717"/>
      <c r="I31" s="717"/>
      <c r="J31" s="717"/>
      <c r="K31" s="717"/>
      <c r="L31" s="718" t="s">
        <v>396</v>
      </c>
      <c r="M31" s="2256" t="s">
        <v>577</v>
      </c>
    </row>
    <row r="32" spans="1:13" ht="15.95" customHeight="1" x14ac:dyDescent="0.2">
      <c r="A32" s="2254"/>
      <c r="B32" s="710" t="s">
        <v>641</v>
      </c>
      <c r="C32" s="939">
        <v>0</v>
      </c>
      <c r="D32" s="939">
        <v>0</v>
      </c>
      <c r="E32" s="939">
        <v>0</v>
      </c>
      <c r="F32" s="939">
        <v>0</v>
      </c>
      <c r="G32" s="939">
        <f t="shared" si="0"/>
        <v>0</v>
      </c>
      <c r="H32" s="388"/>
      <c r="I32" s="388"/>
      <c r="J32" s="388"/>
      <c r="K32" s="388"/>
      <c r="L32" s="552" t="s">
        <v>397</v>
      </c>
      <c r="M32" s="2257"/>
    </row>
    <row r="33" spans="1:13" ht="15.95" customHeight="1" x14ac:dyDescent="0.2">
      <c r="A33" s="2254"/>
      <c r="B33" s="710" t="s">
        <v>642</v>
      </c>
      <c r="C33" s="939">
        <v>0</v>
      </c>
      <c r="D33" s="939">
        <v>1</v>
      </c>
      <c r="E33" s="939">
        <v>1</v>
      </c>
      <c r="F33" s="939">
        <v>0</v>
      </c>
      <c r="G33" s="939">
        <f t="shared" si="0"/>
        <v>2</v>
      </c>
      <c r="H33" s="388"/>
      <c r="I33" s="388"/>
      <c r="J33" s="388"/>
      <c r="K33" s="388"/>
      <c r="L33" s="552" t="s">
        <v>399</v>
      </c>
      <c r="M33" s="2257"/>
    </row>
    <row r="34" spans="1:13" ht="15.95" customHeight="1" x14ac:dyDescent="0.2">
      <c r="A34" s="2254"/>
      <c r="B34" s="710" t="s">
        <v>643</v>
      </c>
      <c r="C34" s="939">
        <v>0</v>
      </c>
      <c r="D34" s="939">
        <v>1</v>
      </c>
      <c r="E34" s="939">
        <v>0</v>
      </c>
      <c r="F34" s="939">
        <v>0</v>
      </c>
      <c r="G34" s="939">
        <f t="shared" si="0"/>
        <v>1</v>
      </c>
      <c r="H34" s="388"/>
      <c r="I34" s="388"/>
      <c r="J34" s="388"/>
      <c r="K34" s="388"/>
      <c r="L34" s="552" t="s">
        <v>411</v>
      </c>
      <c r="M34" s="2257"/>
    </row>
    <row r="35" spans="1:13" ht="15.95" customHeight="1" x14ac:dyDescent="0.2">
      <c r="A35" s="2254"/>
      <c r="B35" s="712" t="s">
        <v>646</v>
      </c>
      <c r="C35" s="939">
        <v>0</v>
      </c>
      <c r="D35" s="939">
        <v>2</v>
      </c>
      <c r="E35" s="939">
        <v>0</v>
      </c>
      <c r="F35" s="939">
        <v>0</v>
      </c>
      <c r="G35" s="939">
        <f t="shared" si="0"/>
        <v>2</v>
      </c>
      <c r="H35" s="388"/>
      <c r="I35" s="388"/>
      <c r="J35" s="388"/>
      <c r="K35" s="388"/>
      <c r="L35" s="552" t="s">
        <v>639</v>
      </c>
      <c r="M35" s="2257"/>
    </row>
    <row r="36" spans="1:13" ht="15.95" customHeight="1" x14ac:dyDescent="0.2">
      <c r="A36" s="2254"/>
      <c r="B36" s="712" t="s">
        <v>645</v>
      </c>
      <c r="C36" s="939">
        <v>1</v>
      </c>
      <c r="D36" s="939">
        <v>5</v>
      </c>
      <c r="E36" s="939">
        <v>0</v>
      </c>
      <c r="F36" s="939">
        <v>0</v>
      </c>
      <c r="G36" s="941">
        <f t="shared" si="0"/>
        <v>6</v>
      </c>
      <c r="H36" s="388"/>
      <c r="I36" s="388"/>
      <c r="J36" s="388"/>
      <c r="K36" s="388"/>
      <c r="L36" s="552" t="s">
        <v>440</v>
      </c>
      <c r="M36" s="2257"/>
    </row>
    <row r="37" spans="1:13" ht="15.95" customHeight="1" x14ac:dyDescent="0.2">
      <c r="A37" s="2254"/>
      <c r="B37" s="1034" t="s">
        <v>644</v>
      </c>
      <c r="C37" s="942">
        <v>5</v>
      </c>
      <c r="D37" s="942">
        <v>2</v>
      </c>
      <c r="E37" s="942">
        <v>0</v>
      </c>
      <c r="F37" s="942">
        <v>0</v>
      </c>
      <c r="G37" s="942">
        <f t="shared" si="0"/>
        <v>7</v>
      </c>
      <c r="H37" s="388"/>
      <c r="I37" s="388"/>
      <c r="J37" s="388"/>
      <c r="K37" s="388"/>
      <c r="L37" s="719" t="s">
        <v>586</v>
      </c>
      <c r="M37" s="2257"/>
    </row>
    <row r="38" spans="1:13" ht="15.95" customHeight="1" x14ac:dyDescent="0.2">
      <c r="A38" s="2255"/>
      <c r="B38" s="713" t="s">
        <v>636</v>
      </c>
      <c r="C38" s="943">
        <v>233</v>
      </c>
      <c r="D38" s="943">
        <v>12</v>
      </c>
      <c r="E38" s="943">
        <v>1</v>
      </c>
      <c r="F38" s="943">
        <v>0</v>
      </c>
      <c r="G38" s="943">
        <f t="shared" si="0"/>
        <v>246</v>
      </c>
      <c r="H38" s="720"/>
      <c r="I38" s="720"/>
      <c r="J38" s="720"/>
      <c r="K38" s="720"/>
      <c r="L38" s="1039" t="s">
        <v>395</v>
      </c>
      <c r="M38" s="2258"/>
    </row>
    <row r="39" spans="1:13" ht="15.95" customHeight="1" x14ac:dyDescent="0.2">
      <c r="A39" s="2214" t="s">
        <v>306</v>
      </c>
      <c r="B39" s="708" t="s">
        <v>640</v>
      </c>
      <c r="C39" s="938">
        <v>775</v>
      </c>
      <c r="D39" s="938">
        <v>22</v>
      </c>
      <c r="E39" s="938">
        <v>0</v>
      </c>
      <c r="F39" s="938">
        <v>0</v>
      </c>
      <c r="G39" s="1150">
        <f t="shared" si="0"/>
        <v>797</v>
      </c>
      <c r="H39" s="262"/>
      <c r="I39" s="262"/>
      <c r="J39" s="262"/>
      <c r="K39" s="262"/>
      <c r="L39" s="718" t="s">
        <v>396</v>
      </c>
      <c r="M39" s="2211" t="s">
        <v>687</v>
      </c>
    </row>
    <row r="40" spans="1:13" ht="15.95" customHeight="1" x14ac:dyDescent="0.2">
      <c r="A40" s="2215"/>
      <c r="B40" s="710" t="s">
        <v>641</v>
      </c>
      <c r="C40" s="939">
        <v>67</v>
      </c>
      <c r="D40" s="939">
        <v>4</v>
      </c>
      <c r="E40" s="939">
        <v>7</v>
      </c>
      <c r="F40" s="939">
        <v>0</v>
      </c>
      <c r="G40" s="939">
        <f t="shared" si="0"/>
        <v>78</v>
      </c>
      <c r="H40" s="262"/>
      <c r="I40" s="262"/>
      <c r="J40" s="262"/>
      <c r="K40" s="262"/>
      <c r="L40" s="552" t="s">
        <v>397</v>
      </c>
      <c r="M40" s="2212"/>
    </row>
    <row r="41" spans="1:13" ht="15.95" customHeight="1" x14ac:dyDescent="0.2">
      <c r="A41" s="2215"/>
      <c r="B41" s="710" t="s">
        <v>642</v>
      </c>
      <c r="C41" s="939">
        <v>22</v>
      </c>
      <c r="D41" s="939">
        <v>25</v>
      </c>
      <c r="E41" s="939">
        <v>4</v>
      </c>
      <c r="F41" s="939">
        <v>0</v>
      </c>
      <c r="G41" s="939">
        <f t="shared" si="0"/>
        <v>51</v>
      </c>
      <c r="H41" s="262"/>
      <c r="I41" s="262"/>
      <c r="J41" s="262"/>
      <c r="K41" s="262"/>
      <c r="L41" s="552" t="s">
        <v>399</v>
      </c>
      <c r="M41" s="2212"/>
    </row>
    <row r="42" spans="1:13" ht="15.95" customHeight="1" x14ac:dyDescent="0.2">
      <c r="A42" s="2215"/>
      <c r="B42" s="710" t="s">
        <v>643</v>
      </c>
      <c r="C42" s="939">
        <v>0</v>
      </c>
      <c r="D42" s="939">
        <v>1</v>
      </c>
      <c r="E42" s="939">
        <v>0</v>
      </c>
      <c r="F42" s="939">
        <v>0</v>
      </c>
      <c r="G42" s="939">
        <f t="shared" si="0"/>
        <v>1</v>
      </c>
      <c r="H42" s="262"/>
      <c r="I42" s="262"/>
      <c r="J42" s="262"/>
      <c r="K42" s="262"/>
      <c r="L42" s="552" t="s">
        <v>411</v>
      </c>
      <c r="M42" s="2212"/>
    </row>
    <row r="43" spans="1:13" ht="15.95" customHeight="1" x14ac:dyDescent="0.2">
      <c r="A43" s="2215"/>
      <c r="B43" s="712" t="s">
        <v>646</v>
      </c>
      <c r="C43" s="939">
        <v>6</v>
      </c>
      <c r="D43" s="939">
        <v>3</v>
      </c>
      <c r="E43" s="939">
        <v>2</v>
      </c>
      <c r="F43" s="939">
        <v>1</v>
      </c>
      <c r="G43" s="939">
        <f t="shared" si="0"/>
        <v>12</v>
      </c>
      <c r="H43" s="262"/>
      <c r="I43" s="262"/>
      <c r="J43" s="262"/>
      <c r="K43" s="262"/>
      <c r="L43" s="552" t="s">
        <v>639</v>
      </c>
      <c r="M43" s="2212"/>
    </row>
    <row r="44" spans="1:13" ht="15.95" customHeight="1" x14ac:dyDescent="0.2">
      <c r="A44" s="2215"/>
      <c r="B44" s="712" t="s">
        <v>645</v>
      </c>
      <c r="C44" s="939">
        <v>14</v>
      </c>
      <c r="D44" s="939">
        <v>15</v>
      </c>
      <c r="E44" s="939">
        <v>8</v>
      </c>
      <c r="F44" s="939">
        <v>0</v>
      </c>
      <c r="G44" s="939">
        <f t="shared" si="0"/>
        <v>37</v>
      </c>
      <c r="H44" s="262"/>
      <c r="I44" s="262"/>
      <c r="J44" s="262"/>
      <c r="K44" s="262"/>
      <c r="L44" s="552" t="s">
        <v>440</v>
      </c>
      <c r="M44" s="2212"/>
    </row>
    <row r="45" spans="1:13" ht="15.95" customHeight="1" x14ac:dyDescent="0.2">
      <c r="A45" s="2215"/>
      <c r="B45" s="721" t="s">
        <v>644</v>
      </c>
      <c r="C45" s="939">
        <v>751</v>
      </c>
      <c r="D45" s="939">
        <v>99</v>
      </c>
      <c r="E45" s="939">
        <v>190</v>
      </c>
      <c r="F45" s="939">
        <v>0</v>
      </c>
      <c r="G45" s="1153">
        <f t="shared" si="0"/>
        <v>1040</v>
      </c>
      <c r="H45" s="262"/>
      <c r="I45" s="262"/>
      <c r="J45" s="262"/>
      <c r="K45" s="262"/>
      <c r="L45" s="719" t="s">
        <v>586</v>
      </c>
      <c r="M45" s="2212"/>
    </row>
    <row r="46" spans="1:13" ht="15.95" customHeight="1" x14ac:dyDescent="0.2">
      <c r="A46" s="2216"/>
      <c r="B46" s="1035" t="s">
        <v>636</v>
      </c>
      <c r="C46" s="943">
        <v>1635</v>
      </c>
      <c r="D46" s="943">
        <v>169</v>
      </c>
      <c r="E46" s="943">
        <v>211</v>
      </c>
      <c r="F46" s="943">
        <v>1</v>
      </c>
      <c r="G46" s="1156">
        <f t="shared" si="0"/>
        <v>2016</v>
      </c>
      <c r="H46" s="262"/>
      <c r="I46" s="262"/>
      <c r="J46" s="262"/>
      <c r="K46" s="262"/>
      <c r="L46" s="1039" t="s">
        <v>395</v>
      </c>
      <c r="M46" s="2213"/>
    </row>
    <row r="47" spans="1:13" ht="15.95" customHeight="1" x14ac:dyDescent="0.2">
      <c r="A47" s="2214" t="s">
        <v>138</v>
      </c>
      <c r="B47" s="716" t="s">
        <v>640</v>
      </c>
      <c r="C47" s="938">
        <v>121</v>
      </c>
      <c r="D47" s="938">
        <v>9</v>
      </c>
      <c r="E47" s="938">
        <v>162</v>
      </c>
      <c r="F47" s="938">
        <v>0</v>
      </c>
      <c r="G47" s="938">
        <f t="shared" si="0"/>
        <v>292</v>
      </c>
      <c r="H47" s="388"/>
      <c r="I47" s="388"/>
      <c r="J47" s="388"/>
      <c r="K47" s="388"/>
      <c r="L47" s="718" t="s">
        <v>396</v>
      </c>
      <c r="M47" s="2211" t="s">
        <v>421</v>
      </c>
    </row>
    <row r="48" spans="1:13" ht="15.95" customHeight="1" x14ac:dyDescent="0.2">
      <c r="A48" s="2215"/>
      <c r="B48" s="710" t="s">
        <v>641</v>
      </c>
      <c r="C48" s="939">
        <v>0</v>
      </c>
      <c r="D48" s="939">
        <v>0</v>
      </c>
      <c r="E48" s="939">
        <v>15</v>
      </c>
      <c r="F48" s="939">
        <v>0</v>
      </c>
      <c r="G48" s="939">
        <f t="shared" si="0"/>
        <v>15</v>
      </c>
      <c r="H48" s="388"/>
      <c r="I48" s="388"/>
      <c r="J48" s="388"/>
      <c r="K48" s="388"/>
      <c r="L48" s="552" t="s">
        <v>397</v>
      </c>
      <c r="M48" s="2212"/>
    </row>
    <row r="49" spans="1:13" ht="15.95" customHeight="1" x14ac:dyDescent="0.2">
      <c r="A49" s="2215"/>
      <c r="B49" s="710" t="s">
        <v>642</v>
      </c>
      <c r="C49" s="939">
        <v>1</v>
      </c>
      <c r="D49" s="939">
        <v>5</v>
      </c>
      <c r="E49" s="939">
        <v>0</v>
      </c>
      <c r="F49" s="939">
        <v>0</v>
      </c>
      <c r="G49" s="939">
        <f t="shared" si="0"/>
        <v>6</v>
      </c>
      <c r="H49" s="388"/>
      <c r="I49" s="388"/>
      <c r="J49" s="388"/>
      <c r="K49" s="388"/>
      <c r="L49" s="552" t="s">
        <v>399</v>
      </c>
      <c r="M49" s="2212"/>
    </row>
    <row r="50" spans="1:13" ht="15.95" customHeight="1" x14ac:dyDescent="0.2">
      <c r="A50" s="2215"/>
      <c r="B50" s="710" t="s">
        <v>643</v>
      </c>
      <c r="C50" s="939">
        <v>0</v>
      </c>
      <c r="D50" s="939">
        <v>10</v>
      </c>
      <c r="E50" s="939">
        <v>1</v>
      </c>
      <c r="F50" s="939">
        <v>0</v>
      </c>
      <c r="G50" s="939">
        <f t="shared" si="0"/>
        <v>11</v>
      </c>
      <c r="H50" s="388"/>
      <c r="I50" s="388"/>
      <c r="J50" s="388"/>
      <c r="K50" s="388"/>
      <c r="L50" s="552" t="s">
        <v>411</v>
      </c>
      <c r="M50" s="2212"/>
    </row>
    <row r="51" spans="1:13" ht="15.95" customHeight="1" x14ac:dyDescent="0.2">
      <c r="A51" s="2215"/>
      <c r="B51" s="712" t="s">
        <v>646</v>
      </c>
      <c r="C51" s="939">
        <v>0</v>
      </c>
      <c r="D51" s="939">
        <v>0</v>
      </c>
      <c r="E51" s="939">
        <v>0</v>
      </c>
      <c r="F51" s="939">
        <v>0</v>
      </c>
      <c r="G51" s="939">
        <f t="shared" si="0"/>
        <v>0</v>
      </c>
      <c r="H51" s="388"/>
      <c r="I51" s="388"/>
      <c r="J51" s="388"/>
      <c r="K51" s="388"/>
      <c r="L51" s="552" t="s">
        <v>639</v>
      </c>
      <c r="M51" s="2212"/>
    </row>
    <row r="52" spans="1:13" ht="15.95" customHeight="1" x14ac:dyDescent="0.2">
      <c r="A52" s="2215"/>
      <c r="B52" s="712" t="s">
        <v>645</v>
      </c>
      <c r="C52" s="939">
        <v>0</v>
      </c>
      <c r="D52" s="939">
        <v>51</v>
      </c>
      <c r="E52" s="939">
        <v>0</v>
      </c>
      <c r="F52" s="939">
        <v>0</v>
      </c>
      <c r="G52" s="941">
        <f t="shared" si="0"/>
        <v>51</v>
      </c>
      <c r="H52" s="388"/>
      <c r="I52" s="388"/>
      <c r="J52" s="388"/>
      <c r="K52" s="388"/>
      <c r="L52" s="552" t="s">
        <v>440</v>
      </c>
      <c r="M52" s="2212"/>
    </row>
    <row r="53" spans="1:13" ht="15.95" customHeight="1" x14ac:dyDescent="0.2">
      <c r="A53" s="2215"/>
      <c r="B53" s="721" t="s">
        <v>644</v>
      </c>
      <c r="C53" s="939">
        <v>6</v>
      </c>
      <c r="D53" s="939">
        <v>55</v>
      </c>
      <c r="E53" s="939">
        <v>26</v>
      </c>
      <c r="F53" s="939">
        <v>0</v>
      </c>
      <c r="G53" s="942">
        <f t="shared" si="0"/>
        <v>87</v>
      </c>
      <c r="H53" s="388"/>
      <c r="I53" s="388"/>
      <c r="J53" s="388"/>
      <c r="K53" s="388"/>
      <c r="L53" s="719" t="s">
        <v>586</v>
      </c>
      <c r="M53" s="2212"/>
    </row>
    <row r="54" spans="1:13" ht="15.95" customHeight="1" x14ac:dyDescent="0.2">
      <c r="A54" s="2216"/>
      <c r="B54" s="1034" t="s">
        <v>636</v>
      </c>
      <c r="C54" s="942">
        <v>128</v>
      </c>
      <c r="D54" s="942">
        <v>130</v>
      </c>
      <c r="E54" s="942">
        <v>204</v>
      </c>
      <c r="F54" s="942">
        <v>0</v>
      </c>
      <c r="G54" s="943">
        <f t="shared" si="0"/>
        <v>462</v>
      </c>
      <c r="H54" s="388"/>
      <c r="I54" s="388"/>
      <c r="J54" s="388"/>
      <c r="K54" s="388"/>
      <c r="L54" s="1037" t="s">
        <v>395</v>
      </c>
      <c r="M54" s="2212"/>
    </row>
    <row r="55" spans="1:13" ht="15.95" customHeight="1" x14ac:dyDescent="0.2">
      <c r="A55" s="2214" t="s">
        <v>137</v>
      </c>
      <c r="B55" s="716" t="s">
        <v>640</v>
      </c>
      <c r="C55" s="946">
        <v>588</v>
      </c>
      <c r="D55" s="946">
        <v>44</v>
      </c>
      <c r="E55" s="946">
        <v>0</v>
      </c>
      <c r="F55" s="946">
        <v>0</v>
      </c>
      <c r="G55" s="1150">
        <f t="shared" si="0"/>
        <v>632</v>
      </c>
      <c r="H55" s="722"/>
      <c r="I55" s="722"/>
      <c r="J55" s="722"/>
      <c r="K55" s="722"/>
      <c r="L55" s="718" t="s">
        <v>396</v>
      </c>
      <c r="M55" s="2211" t="s">
        <v>422</v>
      </c>
    </row>
    <row r="56" spans="1:13" ht="15.95" customHeight="1" x14ac:dyDescent="0.2">
      <c r="A56" s="2215"/>
      <c r="B56" s="710" t="s">
        <v>641</v>
      </c>
      <c r="C56" s="938">
        <v>3</v>
      </c>
      <c r="D56" s="938">
        <v>1</v>
      </c>
      <c r="E56" s="938">
        <v>1</v>
      </c>
      <c r="F56" s="938">
        <v>0</v>
      </c>
      <c r="G56" s="939">
        <f t="shared" si="0"/>
        <v>5</v>
      </c>
      <c r="H56" s="723"/>
      <c r="I56" s="723"/>
      <c r="J56" s="723"/>
      <c r="K56" s="723"/>
      <c r="L56" s="552" t="s">
        <v>397</v>
      </c>
      <c r="M56" s="2212"/>
    </row>
    <row r="57" spans="1:13" ht="15.95" customHeight="1" x14ac:dyDescent="0.2">
      <c r="A57" s="2215"/>
      <c r="B57" s="710" t="s">
        <v>642</v>
      </c>
      <c r="C57" s="938">
        <v>14</v>
      </c>
      <c r="D57" s="938">
        <v>169</v>
      </c>
      <c r="E57" s="938">
        <v>17</v>
      </c>
      <c r="F57" s="938">
        <v>0</v>
      </c>
      <c r="G57" s="939">
        <f t="shared" si="0"/>
        <v>200</v>
      </c>
      <c r="H57" s="723"/>
      <c r="I57" s="723"/>
      <c r="J57" s="723"/>
      <c r="K57" s="723"/>
      <c r="L57" s="552" t="s">
        <v>399</v>
      </c>
      <c r="M57" s="2212"/>
    </row>
    <row r="58" spans="1:13" ht="15.95" customHeight="1" x14ac:dyDescent="0.2">
      <c r="A58" s="2215"/>
      <c r="B58" s="710" t="s">
        <v>643</v>
      </c>
      <c r="C58" s="938">
        <v>0</v>
      </c>
      <c r="D58" s="938">
        <v>0</v>
      </c>
      <c r="E58" s="938">
        <v>1</v>
      </c>
      <c r="F58" s="938">
        <v>0</v>
      </c>
      <c r="G58" s="939">
        <f t="shared" si="0"/>
        <v>1</v>
      </c>
      <c r="H58" s="723"/>
      <c r="I58" s="723"/>
      <c r="J58" s="723"/>
      <c r="K58" s="723"/>
      <c r="L58" s="552" t="s">
        <v>411</v>
      </c>
      <c r="M58" s="2212"/>
    </row>
    <row r="59" spans="1:13" ht="14.25" customHeight="1" x14ac:dyDescent="0.2">
      <c r="A59" s="2215"/>
      <c r="B59" s="712" t="s">
        <v>646</v>
      </c>
      <c r="C59" s="938">
        <v>0</v>
      </c>
      <c r="D59" s="938">
        <v>15</v>
      </c>
      <c r="E59" s="938">
        <v>2</v>
      </c>
      <c r="F59" s="938">
        <v>0</v>
      </c>
      <c r="G59" s="939">
        <f t="shared" si="0"/>
        <v>17</v>
      </c>
      <c r="H59" s="723"/>
      <c r="I59" s="723"/>
      <c r="J59" s="723"/>
      <c r="K59" s="723"/>
      <c r="L59" s="552" t="s">
        <v>639</v>
      </c>
      <c r="M59" s="2212"/>
    </row>
    <row r="60" spans="1:13" ht="15.95" customHeight="1" x14ac:dyDescent="0.2">
      <c r="A60" s="2215"/>
      <c r="B60" s="712" t="s">
        <v>645</v>
      </c>
      <c r="C60" s="938">
        <v>1</v>
      </c>
      <c r="D60" s="938">
        <v>20</v>
      </c>
      <c r="E60" s="938">
        <v>2</v>
      </c>
      <c r="F60" s="938">
        <v>0</v>
      </c>
      <c r="G60" s="939">
        <f t="shared" si="0"/>
        <v>23</v>
      </c>
      <c r="H60" s="723"/>
      <c r="I60" s="723"/>
      <c r="J60" s="723"/>
      <c r="K60" s="723"/>
      <c r="L60" s="552" t="s">
        <v>440</v>
      </c>
      <c r="M60" s="2212"/>
    </row>
    <row r="61" spans="1:13" ht="15.95" customHeight="1" x14ac:dyDescent="0.2">
      <c r="A61" s="2215"/>
      <c r="B61" s="721" t="s">
        <v>644</v>
      </c>
      <c r="C61" s="938">
        <v>20</v>
      </c>
      <c r="D61" s="938">
        <v>5</v>
      </c>
      <c r="E61" s="938">
        <v>0</v>
      </c>
      <c r="F61" s="938">
        <v>0</v>
      </c>
      <c r="G61" s="1153">
        <f t="shared" si="0"/>
        <v>25</v>
      </c>
      <c r="H61" s="723"/>
      <c r="I61" s="723"/>
      <c r="J61" s="723"/>
      <c r="K61" s="723"/>
      <c r="L61" s="719" t="s">
        <v>586</v>
      </c>
      <c r="M61" s="2212"/>
    </row>
    <row r="62" spans="1:13" ht="15.95" customHeight="1" x14ac:dyDescent="0.2">
      <c r="A62" s="2216"/>
      <c r="B62" s="1034" t="s">
        <v>636</v>
      </c>
      <c r="C62" s="947">
        <v>626</v>
      </c>
      <c r="D62" s="947">
        <v>254</v>
      </c>
      <c r="E62" s="947">
        <v>23</v>
      </c>
      <c r="F62" s="947">
        <v>0</v>
      </c>
      <c r="G62" s="1156">
        <f t="shared" si="0"/>
        <v>903</v>
      </c>
      <c r="H62" s="724"/>
      <c r="I62" s="724"/>
      <c r="J62" s="724"/>
      <c r="K62" s="724"/>
      <c r="L62" s="1037" t="s">
        <v>395</v>
      </c>
      <c r="M62" s="2212"/>
    </row>
    <row r="63" spans="1:13" ht="15.95" customHeight="1" x14ac:dyDescent="0.2">
      <c r="A63" s="2214" t="s">
        <v>307</v>
      </c>
      <c r="B63" s="716" t="s">
        <v>640</v>
      </c>
      <c r="C63" s="946">
        <v>252</v>
      </c>
      <c r="D63" s="946">
        <v>1</v>
      </c>
      <c r="E63" s="946">
        <v>2</v>
      </c>
      <c r="F63" s="946">
        <v>0</v>
      </c>
      <c r="G63" s="938">
        <f t="shared" si="0"/>
        <v>255</v>
      </c>
      <c r="H63" s="722"/>
      <c r="I63" s="722"/>
      <c r="J63" s="722"/>
      <c r="K63" s="722"/>
      <c r="L63" s="718" t="s">
        <v>396</v>
      </c>
      <c r="M63" s="2211" t="s">
        <v>423</v>
      </c>
    </row>
    <row r="64" spans="1:13" ht="15.95" customHeight="1" x14ac:dyDescent="0.2">
      <c r="A64" s="2215"/>
      <c r="B64" s="710" t="s">
        <v>641</v>
      </c>
      <c r="C64" s="938">
        <v>0</v>
      </c>
      <c r="D64" s="938">
        <v>0</v>
      </c>
      <c r="E64" s="938">
        <v>0</v>
      </c>
      <c r="F64" s="938">
        <v>0</v>
      </c>
      <c r="G64" s="939">
        <f t="shared" si="0"/>
        <v>0</v>
      </c>
      <c r="H64" s="723"/>
      <c r="I64" s="723"/>
      <c r="J64" s="723"/>
      <c r="K64" s="723"/>
      <c r="L64" s="552" t="s">
        <v>397</v>
      </c>
      <c r="M64" s="2212"/>
    </row>
    <row r="65" spans="1:13" ht="15.95" customHeight="1" x14ac:dyDescent="0.2">
      <c r="A65" s="2215"/>
      <c r="B65" s="710" t="s">
        <v>642</v>
      </c>
      <c r="C65" s="938">
        <v>0</v>
      </c>
      <c r="D65" s="938">
        <v>6</v>
      </c>
      <c r="E65" s="938">
        <v>0</v>
      </c>
      <c r="F65" s="938">
        <v>0</v>
      </c>
      <c r="G65" s="939">
        <f t="shared" si="0"/>
        <v>6</v>
      </c>
      <c r="H65" s="723"/>
      <c r="I65" s="723"/>
      <c r="J65" s="723"/>
      <c r="K65" s="723"/>
      <c r="L65" s="552" t="s">
        <v>399</v>
      </c>
      <c r="M65" s="2212"/>
    </row>
    <row r="66" spans="1:13" ht="15.95" customHeight="1" x14ac:dyDescent="0.2">
      <c r="A66" s="2215"/>
      <c r="B66" s="710" t="s">
        <v>643</v>
      </c>
      <c r="C66" s="938">
        <v>0</v>
      </c>
      <c r="D66" s="938">
        <v>0</v>
      </c>
      <c r="E66" s="938">
        <v>0</v>
      </c>
      <c r="F66" s="938">
        <v>0</v>
      </c>
      <c r="G66" s="939">
        <f t="shared" si="0"/>
        <v>0</v>
      </c>
      <c r="H66" s="723"/>
      <c r="I66" s="723"/>
      <c r="J66" s="723"/>
      <c r="K66" s="723"/>
      <c r="L66" s="552" t="s">
        <v>411</v>
      </c>
      <c r="M66" s="2212"/>
    </row>
    <row r="67" spans="1:13" ht="15.95" customHeight="1" x14ac:dyDescent="0.2">
      <c r="A67" s="2215"/>
      <c r="B67" s="712" t="s">
        <v>646</v>
      </c>
      <c r="C67" s="938">
        <v>0</v>
      </c>
      <c r="D67" s="938">
        <v>0</v>
      </c>
      <c r="E67" s="938">
        <v>0</v>
      </c>
      <c r="F67" s="938">
        <v>0</v>
      </c>
      <c r="G67" s="939">
        <f t="shared" si="0"/>
        <v>0</v>
      </c>
      <c r="H67" s="723"/>
      <c r="I67" s="723"/>
      <c r="J67" s="723"/>
      <c r="K67" s="723"/>
      <c r="L67" s="552" t="s">
        <v>639</v>
      </c>
      <c r="M67" s="2212"/>
    </row>
    <row r="68" spans="1:13" ht="15.95" customHeight="1" x14ac:dyDescent="0.2">
      <c r="A68" s="2215"/>
      <c r="B68" s="712" t="s">
        <v>645</v>
      </c>
      <c r="C68" s="938">
        <v>0</v>
      </c>
      <c r="D68" s="938">
        <v>1</v>
      </c>
      <c r="E68" s="938">
        <v>0</v>
      </c>
      <c r="F68" s="938">
        <v>0</v>
      </c>
      <c r="G68" s="941">
        <f t="shared" si="0"/>
        <v>1</v>
      </c>
      <c r="H68" s="723"/>
      <c r="I68" s="723"/>
      <c r="J68" s="723"/>
      <c r="K68" s="723"/>
      <c r="L68" s="552" t="s">
        <v>440</v>
      </c>
      <c r="M68" s="2212"/>
    </row>
    <row r="69" spans="1:13" ht="15" customHeight="1" x14ac:dyDescent="0.2">
      <c r="A69" s="2215"/>
      <c r="B69" s="721" t="s">
        <v>644</v>
      </c>
      <c r="C69" s="938">
        <v>2</v>
      </c>
      <c r="D69" s="938">
        <v>1</v>
      </c>
      <c r="E69" s="938">
        <v>0</v>
      </c>
      <c r="F69" s="938">
        <v>0</v>
      </c>
      <c r="G69" s="942">
        <f t="shared" si="0"/>
        <v>3</v>
      </c>
      <c r="H69" s="723"/>
      <c r="I69" s="723"/>
      <c r="J69" s="723"/>
      <c r="K69" s="723"/>
      <c r="L69" s="719" t="s">
        <v>586</v>
      </c>
      <c r="M69" s="2212"/>
    </row>
    <row r="70" spans="1:13" ht="15.95" customHeight="1" x14ac:dyDescent="0.2">
      <c r="A70" s="2216"/>
      <c r="B70" s="1034" t="s">
        <v>636</v>
      </c>
      <c r="C70" s="947">
        <v>254</v>
      </c>
      <c r="D70" s="947">
        <v>9</v>
      </c>
      <c r="E70" s="947">
        <v>2</v>
      </c>
      <c r="F70" s="947">
        <v>0</v>
      </c>
      <c r="G70" s="943">
        <f t="shared" si="0"/>
        <v>265</v>
      </c>
      <c r="H70" s="724"/>
      <c r="I70" s="724"/>
      <c r="J70" s="724"/>
      <c r="K70" s="724"/>
      <c r="L70" s="1037" t="s">
        <v>395</v>
      </c>
      <c r="M70" s="2212"/>
    </row>
    <row r="71" spans="1:13" ht="15.95" customHeight="1" x14ac:dyDescent="0.2">
      <c r="A71" s="2245" t="s">
        <v>72</v>
      </c>
      <c r="B71" s="670" t="s">
        <v>640</v>
      </c>
      <c r="C71" s="945">
        <v>178</v>
      </c>
      <c r="D71" s="945">
        <v>0</v>
      </c>
      <c r="E71" s="945">
        <v>6</v>
      </c>
      <c r="F71" s="945">
        <v>0</v>
      </c>
      <c r="G71" s="934">
        <f t="shared" si="0"/>
        <v>184</v>
      </c>
      <c r="H71" s="671"/>
      <c r="I71" s="671"/>
      <c r="J71" s="671"/>
      <c r="K71" s="671"/>
      <c r="L71" s="668" t="s">
        <v>396</v>
      </c>
      <c r="M71" s="2248" t="s">
        <v>424</v>
      </c>
    </row>
    <row r="72" spans="1:13" ht="15.95" customHeight="1" x14ac:dyDescent="0.2">
      <c r="A72" s="2246"/>
      <c r="B72" s="672" t="s">
        <v>641</v>
      </c>
      <c r="C72" s="934">
        <v>0</v>
      </c>
      <c r="D72" s="934">
        <v>0</v>
      </c>
      <c r="E72" s="934">
        <v>0</v>
      </c>
      <c r="F72" s="934">
        <v>0</v>
      </c>
      <c r="G72" s="935">
        <f t="shared" ref="G72:G78" si="1">SUM(C72:F72)</f>
        <v>0</v>
      </c>
      <c r="H72" s="673"/>
      <c r="I72" s="673"/>
      <c r="J72" s="673"/>
      <c r="K72" s="673"/>
      <c r="L72" s="669" t="s">
        <v>397</v>
      </c>
      <c r="M72" s="2249"/>
    </row>
    <row r="73" spans="1:13" ht="15.95" customHeight="1" x14ac:dyDescent="0.2">
      <c r="A73" s="2246"/>
      <c r="B73" s="672" t="s">
        <v>642</v>
      </c>
      <c r="C73" s="934">
        <v>0</v>
      </c>
      <c r="D73" s="934">
        <v>5</v>
      </c>
      <c r="E73" s="934">
        <v>0</v>
      </c>
      <c r="F73" s="934">
        <v>0</v>
      </c>
      <c r="G73" s="935">
        <f t="shared" si="1"/>
        <v>5</v>
      </c>
      <c r="H73" s="673"/>
      <c r="I73" s="673"/>
      <c r="J73" s="673"/>
      <c r="K73" s="673"/>
      <c r="L73" s="669" t="s">
        <v>399</v>
      </c>
      <c r="M73" s="2249"/>
    </row>
    <row r="74" spans="1:13" ht="15.95" customHeight="1" x14ac:dyDescent="0.2">
      <c r="A74" s="2246"/>
      <c r="B74" s="672" t="s">
        <v>643</v>
      </c>
      <c r="C74" s="934">
        <v>0</v>
      </c>
      <c r="D74" s="934">
        <v>6</v>
      </c>
      <c r="E74" s="934">
        <v>0</v>
      </c>
      <c r="F74" s="934">
        <v>0</v>
      </c>
      <c r="G74" s="935">
        <f t="shared" si="1"/>
        <v>6</v>
      </c>
      <c r="H74" s="673"/>
      <c r="I74" s="673"/>
      <c r="J74" s="673"/>
      <c r="K74" s="673"/>
      <c r="L74" s="669" t="s">
        <v>411</v>
      </c>
      <c r="M74" s="2249"/>
    </row>
    <row r="75" spans="1:13" ht="15.95" customHeight="1" x14ac:dyDescent="0.2">
      <c r="A75" s="2246"/>
      <c r="B75" s="674" t="s">
        <v>646</v>
      </c>
      <c r="C75" s="934">
        <v>0</v>
      </c>
      <c r="D75" s="934">
        <v>416</v>
      </c>
      <c r="E75" s="934">
        <v>0</v>
      </c>
      <c r="F75" s="934">
        <v>0</v>
      </c>
      <c r="G75" s="935">
        <f t="shared" si="1"/>
        <v>416</v>
      </c>
      <c r="H75" s="673"/>
      <c r="I75" s="673"/>
      <c r="J75" s="673"/>
      <c r="K75" s="673"/>
      <c r="L75" s="669" t="s">
        <v>639</v>
      </c>
      <c r="M75" s="2249"/>
    </row>
    <row r="76" spans="1:13" ht="15.95" customHeight="1" x14ac:dyDescent="0.2">
      <c r="A76" s="2246"/>
      <c r="B76" s="674" t="s">
        <v>645</v>
      </c>
      <c r="C76" s="934">
        <v>0</v>
      </c>
      <c r="D76" s="934">
        <v>0</v>
      </c>
      <c r="E76" s="934">
        <v>0</v>
      </c>
      <c r="F76" s="934">
        <v>0</v>
      </c>
      <c r="G76" s="935">
        <f t="shared" si="1"/>
        <v>0</v>
      </c>
      <c r="H76" s="673"/>
      <c r="I76" s="673"/>
      <c r="J76" s="673"/>
      <c r="K76" s="673"/>
      <c r="L76" s="669" t="s">
        <v>440</v>
      </c>
      <c r="M76" s="2249"/>
    </row>
    <row r="77" spans="1:13" ht="15.95" customHeight="1" x14ac:dyDescent="0.2">
      <c r="A77" s="2246"/>
      <c r="B77" s="663" t="s">
        <v>644</v>
      </c>
      <c r="C77" s="934">
        <v>4</v>
      </c>
      <c r="D77" s="934">
        <v>74</v>
      </c>
      <c r="E77" s="934">
        <v>0</v>
      </c>
      <c r="F77" s="934">
        <v>0</v>
      </c>
      <c r="G77" s="936">
        <f t="shared" si="1"/>
        <v>78</v>
      </c>
      <c r="H77" s="673"/>
      <c r="I77" s="673"/>
      <c r="J77" s="673"/>
      <c r="K77" s="673"/>
      <c r="L77" s="667" t="s">
        <v>586</v>
      </c>
      <c r="M77" s="2249"/>
    </row>
    <row r="78" spans="1:13" ht="15.95" customHeight="1" x14ac:dyDescent="0.2">
      <c r="A78" s="2247"/>
      <c r="B78" s="664" t="s">
        <v>636</v>
      </c>
      <c r="C78" s="937">
        <v>182</v>
      </c>
      <c r="D78" s="937">
        <v>501</v>
      </c>
      <c r="E78" s="937">
        <v>6</v>
      </c>
      <c r="F78" s="937">
        <v>0</v>
      </c>
      <c r="G78" s="937">
        <f t="shared" si="1"/>
        <v>689</v>
      </c>
      <c r="H78" s="675"/>
      <c r="I78" s="675"/>
      <c r="J78" s="675"/>
      <c r="K78" s="675"/>
      <c r="L78" s="666" t="s">
        <v>395</v>
      </c>
      <c r="M78" s="2250"/>
    </row>
    <row r="79" spans="1:13" ht="22.5" customHeight="1" x14ac:dyDescent="0.2">
      <c r="A79" s="2210" t="s">
        <v>995</v>
      </c>
      <c r="B79" s="2210"/>
      <c r="C79" s="2210"/>
      <c r="D79" s="1450"/>
      <c r="E79" s="1450"/>
      <c r="F79" s="1450"/>
      <c r="G79" s="1450"/>
      <c r="H79" s="1450"/>
      <c r="I79" s="1450"/>
      <c r="J79" s="1450"/>
      <c r="K79" s="1450"/>
      <c r="L79" s="1450"/>
      <c r="M79" s="1450"/>
    </row>
    <row r="80" spans="1:13" ht="15.95" customHeight="1" x14ac:dyDescent="0.2">
      <c r="A80" s="333"/>
      <c r="B80" s="333"/>
      <c r="C80" s="333"/>
      <c r="D80" s="333"/>
      <c r="E80" s="333"/>
      <c r="F80" s="333"/>
      <c r="G80" s="333"/>
      <c r="H80" s="333"/>
      <c r="I80" s="333"/>
      <c r="J80" s="333"/>
      <c r="K80" s="333"/>
      <c r="L80" s="333"/>
      <c r="M80" s="333"/>
    </row>
    <row r="81" spans="1:14" ht="15.95" customHeight="1" x14ac:dyDescent="0.2">
      <c r="A81" s="333"/>
      <c r="B81" s="333"/>
      <c r="C81" s="333"/>
      <c r="D81" s="333"/>
      <c r="E81" s="333"/>
      <c r="F81" s="333"/>
      <c r="G81" s="333"/>
      <c r="H81" s="333"/>
      <c r="I81" s="333"/>
      <c r="J81" s="333"/>
      <c r="K81" s="333"/>
      <c r="L81" s="333"/>
      <c r="M81" s="333"/>
    </row>
    <row r="82" spans="1:14" ht="15.95" customHeight="1" x14ac:dyDescent="0.2">
      <c r="A82" s="333"/>
      <c r="B82" s="333"/>
      <c r="C82" s="333"/>
      <c r="D82" s="333"/>
      <c r="E82" s="333"/>
      <c r="F82" s="333"/>
      <c r="G82" s="333"/>
      <c r="H82" s="333"/>
      <c r="I82" s="333"/>
      <c r="J82" s="333"/>
      <c r="K82" s="333"/>
      <c r="L82" s="333"/>
      <c r="M82" s="333"/>
      <c r="N82" s="15"/>
    </row>
    <row r="83" spans="1:14" ht="32.25" customHeight="1" x14ac:dyDescent="0.2">
      <c r="A83" s="333"/>
      <c r="B83" s="333"/>
      <c r="C83" s="333"/>
      <c r="D83" s="333"/>
      <c r="E83" s="333"/>
      <c r="F83" s="333"/>
      <c r="G83" s="333"/>
      <c r="H83" s="333"/>
      <c r="I83" s="333"/>
      <c r="J83" s="333"/>
      <c r="K83" s="333"/>
      <c r="L83" s="333"/>
      <c r="M83" s="333"/>
      <c r="N83" s="56"/>
    </row>
    <row r="84" spans="1:14" ht="41.25" customHeight="1" x14ac:dyDescent="0.2">
      <c r="A84" s="333"/>
      <c r="B84" s="333"/>
      <c r="C84" s="333"/>
      <c r="D84" s="333"/>
      <c r="E84" s="333"/>
      <c r="F84" s="333"/>
      <c r="G84" s="333"/>
      <c r="H84" s="333"/>
      <c r="I84" s="333"/>
      <c r="J84" s="333"/>
      <c r="K84" s="333"/>
      <c r="L84" s="803"/>
      <c r="M84" s="333"/>
    </row>
    <row r="85" spans="1:14" ht="41.25" customHeight="1" x14ac:dyDescent="0.2">
      <c r="A85" s="1570"/>
      <c r="B85" s="1570"/>
      <c r="C85" s="1570"/>
      <c r="D85" s="1570"/>
      <c r="E85" s="1570"/>
      <c r="F85" s="1570"/>
      <c r="G85" s="1570"/>
      <c r="H85" s="1570"/>
      <c r="I85" s="1570"/>
      <c r="J85" s="1570"/>
      <c r="K85" s="1570"/>
      <c r="L85" s="1570"/>
      <c r="M85" s="1570"/>
    </row>
    <row r="86" spans="1:14" ht="29.25" customHeight="1" x14ac:dyDescent="0.2">
      <c r="A86" s="1818"/>
      <c r="B86" s="2228"/>
      <c r="C86" s="2228"/>
      <c r="D86" s="2228"/>
      <c r="E86" s="2228"/>
      <c r="F86" s="2228"/>
      <c r="G86" s="2228"/>
      <c r="H86" s="15"/>
      <c r="I86" s="15"/>
      <c r="J86" s="15"/>
      <c r="K86" s="15"/>
      <c r="L86" s="15"/>
      <c r="M86" s="2234"/>
    </row>
    <row r="87" spans="1:14" ht="34.5" customHeight="1" x14ac:dyDescent="0.2">
      <c r="A87" s="1818"/>
      <c r="B87" s="2228"/>
      <c r="C87" s="354"/>
      <c r="D87" s="354"/>
      <c r="E87" s="354"/>
      <c r="F87" s="354"/>
      <c r="G87" s="2228"/>
      <c r="H87" s="15"/>
      <c r="I87" s="15"/>
      <c r="J87" s="15"/>
      <c r="K87" s="15"/>
      <c r="L87" s="15"/>
      <c r="M87" s="2234"/>
    </row>
    <row r="88" spans="1:14" ht="28.5" customHeight="1" x14ac:dyDescent="0.2">
      <c r="A88" s="418"/>
      <c r="B88" s="412"/>
      <c r="C88" s="354"/>
      <c r="D88" s="354"/>
      <c r="E88" s="354"/>
      <c r="F88" s="354"/>
      <c r="G88" s="417"/>
      <c r="H88" s="15"/>
      <c r="I88" s="15"/>
      <c r="J88" s="15"/>
      <c r="K88" s="15"/>
      <c r="L88" s="15"/>
      <c r="M88" s="390"/>
    </row>
    <row r="89" spans="1:14" ht="18.95" customHeight="1" x14ac:dyDescent="0.2">
      <c r="A89" s="2215"/>
      <c r="B89" s="354"/>
      <c r="C89" s="327"/>
      <c r="D89" s="327"/>
      <c r="E89" s="327"/>
      <c r="F89" s="327"/>
      <c r="G89" s="327"/>
      <c r="H89" s="15"/>
      <c r="I89" s="15"/>
      <c r="J89" s="15"/>
      <c r="K89" s="15"/>
      <c r="L89" s="15"/>
      <c r="M89" s="2217"/>
    </row>
    <row r="90" spans="1:14" ht="18.95" customHeight="1" x14ac:dyDescent="0.2">
      <c r="A90" s="2215"/>
      <c r="B90" s="354"/>
      <c r="C90" s="327"/>
      <c r="D90" s="327"/>
      <c r="E90" s="327"/>
      <c r="F90" s="327"/>
      <c r="G90" s="327"/>
      <c r="H90" s="15"/>
      <c r="I90" s="15"/>
      <c r="J90" s="15"/>
      <c r="K90" s="15"/>
      <c r="L90" s="15"/>
      <c r="M90" s="2217"/>
    </row>
    <row r="91" spans="1:14" ht="18.95" customHeight="1" x14ac:dyDescent="0.2">
      <c r="A91" s="2215"/>
      <c r="B91" s="354"/>
      <c r="C91" s="327"/>
      <c r="D91" s="327"/>
      <c r="E91" s="327"/>
      <c r="F91" s="327"/>
      <c r="G91" s="327"/>
      <c r="H91" s="15"/>
      <c r="I91" s="15"/>
      <c r="J91" s="15"/>
      <c r="K91" s="15"/>
      <c r="L91" s="15"/>
      <c r="M91" s="2217"/>
    </row>
    <row r="92" spans="1:14" ht="18.95" customHeight="1" x14ac:dyDescent="0.2">
      <c r="A92" s="2215"/>
      <c r="B92" s="354"/>
      <c r="C92" s="327"/>
      <c r="D92" s="327"/>
      <c r="E92" s="327"/>
      <c r="F92" s="327"/>
      <c r="G92" s="327"/>
      <c r="H92" s="15"/>
      <c r="I92" s="15"/>
      <c r="J92" s="15"/>
      <c r="K92" s="15"/>
      <c r="L92" s="15"/>
      <c r="M92" s="2217"/>
    </row>
    <row r="93" spans="1:14" ht="18.95" customHeight="1" x14ac:dyDescent="0.2">
      <c r="A93" s="2215"/>
      <c r="B93" s="411"/>
      <c r="C93" s="327"/>
      <c r="D93" s="327"/>
      <c r="E93" s="327"/>
      <c r="F93" s="327"/>
      <c r="G93" s="327"/>
      <c r="H93" s="15"/>
      <c r="I93" s="15"/>
      <c r="J93" s="15"/>
      <c r="K93" s="15"/>
      <c r="L93" s="15"/>
      <c r="M93" s="2217"/>
    </row>
    <row r="94" spans="1:14" ht="18.95" customHeight="1" x14ac:dyDescent="0.2">
      <c r="A94" s="2215"/>
      <c r="B94" s="411"/>
      <c r="C94" s="327"/>
      <c r="D94" s="327"/>
      <c r="E94" s="327"/>
      <c r="F94" s="327"/>
      <c r="G94" s="327"/>
      <c r="H94" s="15"/>
      <c r="I94" s="15"/>
      <c r="J94" s="15"/>
      <c r="K94" s="15"/>
      <c r="L94" s="15"/>
      <c r="M94" s="2217"/>
    </row>
    <row r="95" spans="1:14" ht="18.95" customHeight="1" x14ac:dyDescent="0.2">
      <c r="A95" s="2215"/>
      <c r="B95" s="354"/>
      <c r="C95" s="327"/>
      <c r="D95" s="327"/>
      <c r="E95" s="327"/>
      <c r="F95" s="327"/>
      <c r="G95" s="327"/>
      <c r="H95" s="15"/>
      <c r="I95" s="15"/>
      <c r="J95" s="15"/>
      <c r="K95" s="15"/>
      <c r="L95" s="15"/>
      <c r="M95" s="2217"/>
    </row>
    <row r="96" spans="1:14" ht="18.95" customHeight="1" x14ac:dyDescent="0.2">
      <c r="A96" s="2215"/>
      <c r="B96" s="337"/>
      <c r="C96" s="425"/>
      <c r="D96" s="425"/>
      <c r="E96" s="425"/>
      <c r="F96" s="425"/>
      <c r="G96" s="425"/>
      <c r="H96" s="15"/>
      <c r="I96" s="15"/>
      <c r="J96" s="15"/>
      <c r="K96" s="15"/>
      <c r="L96" s="15"/>
      <c r="M96" s="2217"/>
    </row>
    <row r="97" spans="1:13" ht="18.95" customHeight="1" x14ac:dyDescent="0.2">
      <c r="A97" s="2215"/>
      <c r="B97" s="354"/>
      <c r="C97" s="327"/>
      <c r="D97" s="327"/>
      <c r="E97" s="327"/>
      <c r="F97" s="327"/>
      <c r="G97" s="327"/>
      <c r="H97" s="15"/>
      <c r="I97" s="15"/>
      <c r="J97" s="15"/>
      <c r="K97" s="15"/>
      <c r="L97" s="15"/>
      <c r="M97" s="2217"/>
    </row>
    <row r="98" spans="1:13" ht="18.95" customHeight="1" x14ac:dyDescent="0.2">
      <c r="A98" s="2215"/>
      <c r="B98" s="354"/>
      <c r="C98" s="327"/>
      <c r="D98" s="327"/>
      <c r="E98" s="327"/>
      <c r="F98" s="327"/>
      <c r="G98" s="327"/>
      <c r="H98" s="15"/>
      <c r="I98" s="15"/>
      <c r="J98" s="15"/>
      <c r="K98" s="15"/>
      <c r="L98" s="15"/>
      <c r="M98" s="2217"/>
    </row>
    <row r="99" spans="1:13" ht="18.95" customHeight="1" x14ac:dyDescent="0.2">
      <c r="A99" s="2215"/>
      <c r="B99" s="354"/>
      <c r="C99" s="327"/>
      <c r="D99" s="327"/>
      <c r="E99" s="327"/>
      <c r="F99" s="327"/>
      <c r="G99" s="327"/>
      <c r="H99" s="15"/>
      <c r="I99" s="15"/>
      <c r="J99" s="15"/>
      <c r="K99" s="15"/>
      <c r="L99" s="15"/>
      <c r="M99" s="2217"/>
    </row>
    <row r="100" spans="1:13" ht="18.95" customHeight="1" x14ac:dyDescent="0.2">
      <c r="A100" s="2215"/>
      <c r="B100" s="354"/>
      <c r="C100" s="327"/>
      <c r="D100" s="327"/>
      <c r="E100" s="327"/>
      <c r="F100" s="327"/>
      <c r="G100" s="327"/>
      <c r="H100" s="15"/>
      <c r="I100" s="15"/>
      <c r="J100" s="15"/>
      <c r="K100" s="15"/>
      <c r="L100" s="15"/>
      <c r="M100" s="2217"/>
    </row>
    <row r="101" spans="1:13" ht="18.95" customHeight="1" x14ac:dyDescent="0.2">
      <c r="A101" s="2215"/>
      <c r="B101" s="411"/>
      <c r="C101" s="327"/>
      <c r="D101" s="327"/>
      <c r="E101" s="327"/>
      <c r="F101" s="327"/>
      <c r="G101" s="327"/>
      <c r="H101" s="15"/>
      <c r="I101" s="15"/>
      <c r="J101" s="15"/>
      <c r="K101" s="15"/>
      <c r="L101" s="15"/>
      <c r="M101" s="2217"/>
    </row>
    <row r="102" spans="1:13" ht="18.95" customHeight="1" x14ac:dyDescent="0.2">
      <c r="A102" s="2215"/>
      <c r="B102" s="411"/>
      <c r="C102" s="327"/>
      <c r="D102" s="327"/>
      <c r="E102" s="327"/>
      <c r="F102" s="327"/>
      <c r="G102" s="327"/>
      <c r="H102" s="15"/>
      <c r="I102" s="15"/>
      <c r="J102" s="15"/>
      <c r="K102" s="15"/>
      <c r="L102" s="15"/>
      <c r="M102" s="2217"/>
    </row>
    <row r="103" spans="1:13" ht="18.95" customHeight="1" x14ac:dyDescent="0.2">
      <c r="A103" s="2215"/>
      <c r="B103" s="354"/>
      <c r="C103" s="327"/>
      <c r="D103" s="327"/>
      <c r="E103" s="327"/>
      <c r="F103" s="327"/>
      <c r="G103" s="327"/>
      <c r="H103" s="15"/>
      <c r="I103" s="15"/>
      <c r="J103" s="15"/>
      <c r="K103" s="15"/>
      <c r="L103" s="15"/>
      <c r="M103" s="2217"/>
    </row>
    <row r="104" spans="1:13" ht="18.95" customHeight="1" x14ac:dyDescent="0.2">
      <c r="A104" s="2215"/>
      <c r="B104" s="337"/>
      <c r="C104" s="425"/>
      <c r="D104" s="425"/>
      <c r="E104" s="425"/>
      <c r="F104" s="425"/>
      <c r="G104" s="425"/>
      <c r="H104" s="15"/>
      <c r="I104" s="15"/>
      <c r="J104" s="15"/>
      <c r="K104" s="15"/>
      <c r="L104" s="15"/>
      <c r="M104" s="2217"/>
    </row>
    <row r="105" spans="1:13" ht="18.95" customHeight="1" x14ac:dyDescent="0.2">
      <c r="A105" s="2233"/>
      <c r="B105" s="354"/>
      <c r="C105" s="327"/>
      <c r="D105" s="327"/>
      <c r="E105" s="327"/>
      <c r="F105" s="327"/>
      <c r="G105" s="327"/>
      <c r="H105" s="15"/>
      <c r="I105" s="15"/>
      <c r="J105" s="15"/>
      <c r="K105" s="15"/>
      <c r="L105" s="15"/>
      <c r="M105" s="2217"/>
    </row>
    <row r="106" spans="1:13" ht="18.95" customHeight="1" x14ac:dyDescent="0.2">
      <c r="A106" s="2233"/>
      <c r="B106" s="354"/>
      <c r="C106" s="327"/>
      <c r="D106" s="327"/>
      <c r="E106" s="327"/>
      <c r="F106" s="327"/>
      <c r="G106" s="327"/>
      <c r="H106" s="15"/>
      <c r="I106" s="15"/>
      <c r="J106" s="15"/>
      <c r="K106" s="15"/>
      <c r="L106" s="15"/>
      <c r="M106" s="2217"/>
    </row>
    <row r="107" spans="1:13" ht="18.95" customHeight="1" x14ac:dyDescent="0.2">
      <c r="A107" s="2233"/>
      <c r="B107" s="354"/>
      <c r="C107" s="327"/>
      <c r="D107" s="327"/>
      <c r="E107" s="327"/>
      <c r="F107" s="327"/>
      <c r="G107" s="327"/>
      <c r="H107" s="15"/>
      <c r="I107" s="15"/>
      <c r="J107" s="15"/>
      <c r="K107" s="15"/>
      <c r="L107" s="15"/>
      <c r="M107" s="2217"/>
    </row>
    <row r="108" spans="1:13" ht="18.95" customHeight="1" x14ac:dyDescent="0.2">
      <c r="A108" s="2233"/>
      <c r="B108" s="354"/>
      <c r="C108" s="327"/>
      <c r="D108" s="327"/>
      <c r="E108" s="327"/>
      <c r="F108" s="327"/>
      <c r="G108" s="327"/>
      <c r="H108" s="15"/>
      <c r="I108" s="15"/>
      <c r="J108" s="15"/>
      <c r="K108" s="15"/>
      <c r="L108" s="15"/>
      <c r="M108" s="2217"/>
    </row>
    <row r="109" spans="1:13" ht="18.95" customHeight="1" x14ac:dyDescent="0.2">
      <c r="A109" s="2233"/>
      <c r="B109" s="411"/>
      <c r="C109" s="327"/>
      <c r="D109" s="327"/>
      <c r="E109" s="327"/>
      <c r="F109" s="327"/>
      <c r="G109" s="327"/>
      <c r="H109" s="15"/>
      <c r="I109" s="15"/>
      <c r="J109" s="15"/>
      <c r="K109" s="15"/>
      <c r="L109" s="15"/>
      <c r="M109" s="2217"/>
    </row>
    <row r="110" spans="1:13" ht="18.95" customHeight="1" x14ac:dyDescent="0.2">
      <c r="A110" s="2233"/>
      <c r="B110" s="411"/>
      <c r="C110" s="327"/>
      <c r="D110" s="327"/>
      <c r="E110" s="327"/>
      <c r="F110" s="327"/>
      <c r="G110" s="327"/>
      <c r="H110" s="15"/>
      <c r="I110" s="15"/>
      <c r="J110" s="15"/>
      <c r="K110" s="15"/>
      <c r="L110" s="15"/>
      <c r="M110" s="2217"/>
    </row>
    <row r="111" spans="1:13" ht="18.95" customHeight="1" x14ac:dyDescent="0.2">
      <c r="A111" s="2233"/>
      <c r="B111" s="354"/>
      <c r="C111" s="327"/>
      <c r="D111" s="327"/>
      <c r="E111" s="327"/>
      <c r="F111" s="327"/>
      <c r="G111" s="327"/>
      <c r="H111" s="15"/>
      <c r="I111" s="15"/>
      <c r="J111" s="15"/>
      <c r="K111" s="15"/>
      <c r="L111" s="15"/>
      <c r="M111" s="2217"/>
    </row>
    <row r="112" spans="1:13" ht="18.95" customHeight="1" x14ac:dyDescent="0.2">
      <c r="A112" s="2233"/>
      <c r="B112" s="337"/>
      <c r="C112" s="425"/>
      <c r="D112" s="425"/>
      <c r="E112" s="425"/>
      <c r="F112" s="425"/>
      <c r="G112" s="425"/>
      <c r="H112" s="15"/>
      <c r="I112" s="15"/>
      <c r="J112" s="15"/>
      <c r="K112" s="15"/>
      <c r="L112" s="15"/>
      <c r="M112" s="2217"/>
    </row>
    <row r="113" spans="1:13" ht="18.95" customHeight="1" x14ac:dyDescent="0.2">
      <c r="A113" s="2233"/>
      <c r="B113" s="354"/>
      <c r="C113" s="327"/>
      <c r="D113" s="327"/>
      <c r="E113" s="327"/>
      <c r="F113" s="327"/>
      <c r="G113" s="327"/>
      <c r="H113" s="15"/>
      <c r="I113" s="15"/>
      <c r="J113" s="15"/>
      <c r="K113" s="15"/>
      <c r="L113" s="15"/>
      <c r="M113" s="2217"/>
    </row>
    <row r="114" spans="1:13" ht="18.95" customHeight="1" x14ac:dyDescent="0.2">
      <c r="A114" s="2233"/>
      <c r="B114" s="354"/>
      <c r="C114" s="327"/>
      <c r="D114" s="327"/>
      <c r="E114" s="327"/>
      <c r="F114" s="327"/>
      <c r="G114" s="327"/>
      <c r="H114" s="15"/>
      <c r="I114" s="15"/>
      <c r="J114" s="15"/>
      <c r="K114" s="15"/>
      <c r="L114" s="15"/>
      <c r="M114" s="2217"/>
    </row>
    <row r="115" spans="1:13" ht="18.95" customHeight="1" x14ac:dyDescent="0.2">
      <c r="A115" s="2233"/>
      <c r="B115" s="354"/>
      <c r="C115" s="327"/>
      <c r="D115" s="327"/>
      <c r="E115" s="327"/>
      <c r="F115" s="327"/>
      <c r="G115" s="327"/>
      <c r="H115" s="15"/>
      <c r="I115" s="15"/>
      <c r="J115" s="15"/>
      <c r="K115" s="15"/>
      <c r="L115" s="15"/>
      <c r="M115" s="2217"/>
    </row>
    <row r="116" spans="1:13" ht="18.95" customHeight="1" x14ac:dyDescent="0.2">
      <c r="A116" s="2233"/>
      <c r="B116" s="354"/>
      <c r="C116" s="327"/>
      <c r="D116" s="327"/>
      <c r="E116" s="327"/>
      <c r="F116" s="327"/>
      <c r="G116" s="327"/>
      <c r="H116" s="15"/>
      <c r="I116" s="15"/>
      <c r="J116" s="15"/>
      <c r="K116" s="15"/>
      <c r="L116" s="15"/>
      <c r="M116" s="2217"/>
    </row>
    <row r="117" spans="1:13" ht="18.95" customHeight="1" x14ac:dyDescent="0.2">
      <c r="A117" s="2233"/>
      <c r="B117" s="411"/>
      <c r="C117" s="327"/>
      <c r="D117" s="327"/>
      <c r="E117" s="327"/>
      <c r="F117" s="327"/>
      <c r="G117" s="327"/>
      <c r="H117" s="15"/>
      <c r="I117" s="15"/>
      <c r="J117" s="15"/>
      <c r="K117" s="15"/>
      <c r="L117" s="15"/>
      <c r="M117" s="2217"/>
    </row>
    <row r="118" spans="1:13" ht="18.95" customHeight="1" x14ac:dyDescent="0.2">
      <c r="A118" s="2233"/>
      <c r="B118" s="411"/>
      <c r="C118" s="327"/>
      <c r="D118" s="327"/>
      <c r="E118" s="327"/>
      <c r="F118" s="327"/>
      <c r="G118" s="327"/>
      <c r="H118" s="15"/>
      <c r="I118" s="15"/>
      <c r="J118" s="15"/>
      <c r="K118" s="15"/>
      <c r="L118" s="15"/>
      <c r="M118" s="2217"/>
    </row>
    <row r="119" spans="1:13" ht="18.95" customHeight="1" x14ac:dyDescent="0.2">
      <c r="A119" s="2233"/>
      <c r="B119" s="354"/>
      <c r="C119" s="327"/>
      <c r="D119" s="327"/>
      <c r="E119" s="327"/>
      <c r="F119" s="327"/>
      <c r="G119" s="327"/>
      <c r="H119" s="15"/>
      <c r="I119" s="15"/>
      <c r="J119" s="15"/>
      <c r="K119" s="15"/>
      <c r="L119" s="15"/>
      <c r="M119" s="2217"/>
    </row>
    <row r="120" spans="1:13" ht="18.95" customHeight="1" x14ac:dyDescent="0.2">
      <c r="A120" s="2233"/>
      <c r="B120" s="337"/>
      <c r="C120" s="425"/>
      <c r="D120" s="425"/>
      <c r="E120" s="425"/>
      <c r="F120" s="425"/>
      <c r="G120" s="425"/>
      <c r="H120" s="15"/>
      <c r="I120" s="15"/>
      <c r="J120" s="15"/>
      <c r="K120" s="15"/>
      <c r="L120" s="15"/>
      <c r="M120" s="2217"/>
    </row>
    <row r="121" spans="1:13" ht="18.95" customHeight="1" x14ac:dyDescent="0.2">
      <c r="A121" s="2233"/>
      <c r="B121" s="354"/>
      <c r="C121" s="327"/>
      <c r="D121" s="327"/>
      <c r="E121" s="327"/>
      <c r="F121" s="327"/>
      <c r="G121" s="327"/>
      <c r="H121" s="15"/>
      <c r="I121" s="15"/>
      <c r="J121" s="15"/>
      <c r="K121" s="15"/>
      <c r="L121" s="15"/>
      <c r="M121" s="2217"/>
    </row>
    <row r="122" spans="1:13" ht="18.95" customHeight="1" x14ac:dyDescent="0.2">
      <c r="A122" s="2233"/>
      <c r="B122" s="354"/>
      <c r="C122" s="327"/>
      <c r="D122" s="327"/>
      <c r="E122" s="327"/>
      <c r="F122" s="327"/>
      <c r="G122" s="327"/>
      <c r="H122" s="15"/>
      <c r="I122" s="15"/>
      <c r="J122" s="15"/>
      <c r="K122" s="15"/>
      <c r="L122" s="15"/>
      <c r="M122" s="2217"/>
    </row>
    <row r="123" spans="1:13" ht="18.95" customHeight="1" x14ac:dyDescent="0.2">
      <c r="A123" s="2233"/>
      <c r="B123" s="354"/>
      <c r="C123" s="327"/>
      <c r="D123" s="327"/>
      <c r="E123" s="327"/>
      <c r="F123" s="327"/>
      <c r="G123" s="327"/>
      <c r="H123" s="15"/>
      <c r="I123" s="15"/>
      <c r="J123" s="15"/>
      <c r="K123" s="15"/>
      <c r="L123" s="15"/>
      <c r="M123" s="2217"/>
    </row>
    <row r="124" spans="1:13" ht="18.95" customHeight="1" x14ac:dyDescent="0.2">
      <c r="A124" s="2233"/>
      <c r="B124" s="354"/>
      <c r="C124" s="327"/>
      <c r="D124" s="327"/>
      <c r="E124" s="327"/>
      <c r="F124" s="327"/>
      <c r="G124" s="327"/>
      <c r="H124" s="15"/>
      <c r="I124" s="15"/>
      <c r="J124" s="15"/>
      <c r="K124" s="15"/>
      <c r="L124" s="15"/>
      <c r="M124" s="2217"/>
    </row>
    <row r="125" spans="1:13" ht="18.95" customHeight="1" x14ac:dyDescent="0.2">
      <c r="A125" s="2233"/>
      <c r="B125" s="411"/>
      <c r="C125" s="327"/>
      <c r="D125" s="327"/>
      <c r="E125" s="327"/>
      <c r="F125" s="327"/>
      <c r="G125" s="327"/>
      <c r="H125" s="15"/>
      <c r="I125" s="15"/>
      <c r="J125" s="15"/>
      <c r="K125" s="15"/>
      <c r="L125" s="15"/>
      <c r="M125" s="2217"/>
    </row>
    <row r="126" spans="1:13" ht="18.95" customHeight="1" x14ac:dyDescent="0.2">
      <c r="A126" s="2233"/>
      <c r="B126" s="411"/>
      <c r="C126" s="327"/>
      <c r="D126" s="327"/>
      <c r="E126" s="327"/>
      <c r="F126" s="327"/>
      <c r="G126" s="327"/>
      <c r="H126" s="15"/>
      <c r="I126" s="15"/>
      <c r="J126" s="15"/>
      <c r="K126" s="15"/>
      <c r="L126" s="15"/>
      <c r="M126" s="2217"/>
    </row>
    <row r="127" spans="1:13" ht="18.95" customHeight="1" x14ac:dyDescent="0.2">
      <c r="A127" s="2233"/>
      <c r="B127" s="354"/>
      <c r="C127" s="327"/>
      <c r="D127" s="327"/>
      <c r="E127" s="327"/>
      <c r="F127" s="327"/>
      <c r="G127" s="327"/>
      <c r="H127" s="15"/>
      <c r="I127" s="15"/>
      <c r="J127" s="15"/>
      <c r="K127" s="15"/>
      <c r="L127" s="15"/>
      <c r="M127" s="2217"/>
    </row>
    <row r="128" spans="1:13" ht="18.95" customHeight="1" x14ac:dyDescent="0.2">
      <c r="A128" s="2233"/>
      <c r="B128" s="337"/>
      <c r="C128" s="425"/>
      <c r="D128" s="425"/>
      <c r="E128" s="425"/>
      <c r="F128" s="425"/>
      <c r="G128" s="425"/>
      <c r="H128" s="15"/>
      <c r="I128" s="15"/>
      <c r="J128" s="15"/>
      <c r="K128" s="15"/>
      <c r="L128" s="15"/>
      <c r="M128" s="2217"/>
    </row>
    <row r="129" spans="1:13" ht="18.95" customHeight="1" x14ac:dyDescent="0.2">
      <c r="A129" s="2233"/>
      <c r="B129" s="354"/>
      <c r="C129" s="327"/>
      <c r="D129" s="327"/>
      <c r="E129" s="327"/>
      <c r="F129" s="327"/>
      <c r="G129" s="327"/>
      <c r="H129" s="15"/>
      <c r="I129" s="15"/>
      <c r="J129" s="15"/>
      <c r="K129" s="15"/>
      <c r="L129" s="15"/>
      <c r="M129" s="2217"/>
    </row>
    <row r="130" spans="1:13" ht="18.95" customHeight="1" x14ac:dyDescent="0.2">
      <c r="A130" s="2233"/>
      <c r="B130" s="354"/>
      <c r="C130" s="327"/>
      <c r="D130" s="327"/>
      <c r="E130" s="327"/>
      <c r="F130" s="327"/>
      <c r="G130" s="327"/>
      <c r="H130" s="15"/>
      <c r="I130" s="15"/>
      <c r="J130" s="15"/>
      <c r="K130" s="15"/>
      <c r="L130" s="15"/>
      <c r="M130" s="2217"/>
    </row>
    <row r="131" spans="1:13" ht="18.95" customHeight="1" x14ac:dyDescent="0.2">
      <c r="A131" s="2233"/>
      <c r="B131" s="354"/>
      <c r="C131" s="327"/>
      <c r="D131" s="327"/>
      <c r="E131" s="327"/>
      <c r="F131" s="327"/>
      <c r="G131" s="327"/>
      <c r="H131" s="15"/>
      <c r="I131" s="15"/>
      <c r="J131" s="15"/>
      <c r="K131" s="15"/>
      <c r="L131" s="15"/>
      <c r="M131" s="2217"/>
    </row>
    <row r="132" spans="1:13" ht="18.95" customHeight="1" x14ac:dyDescent="0.2">
      <c r="A132" s="2233"/>
      <c r="B132" s="354"/>
      <c r="C132" s="327"/>
      <c r="D132" s="327"/>
      <c r="E132" s="327"/>
      <c r="F132" s="327"/>
      <c r="G132" s="327"/>
      <c r="H132" s="15"/>
      <c r="I132" s="15"/>
      <c r="J132" s="15"/>
      <c r="K132" s="15"/>
      <c r="L132" s="15"/>
      <c r="M132" s="2217"/>
    </row>
    <row r="133" spans="1:13" ht="18.95" customHeight="1" x14ac:dyDescent="0.2">
      <c r="A133" s="2233"/>
      <c r="B133" s="411"/>
      <c r="C133" s="327"/>
      <c r="D133" s="327"/>
      <c r="E133" s="327"/>
      <c r="F133" s="327"/>
      <c r="G133" s="327"/>
      <c r="H133" s="15"/>
      <c r="I133" s="15"/>
      <c r="J133" s="15"/>
      <c r="K133" s="15"/>
      <c r="L133" s="15"/>
      <c r="M133" s="2217"/>
    </row>
    <row r="134" spans="1:13" ht="18.95" customHeight="1" x14ac:dyDescent="0.2">
      <c r="A134" s="2233"/>
      <c r="B134" s="411"/>
      <c r="C134" s="327"/>
      <c r="D134" s="327"/>
      <c r="E134" s="327"/>
      <c r="F134" s="327"/>
      <c r="G134" s="327"/>
      <c r="H134" s="15"/>
      <c r="I134" s="15"/>
      <c r="J134" s="15"/>
      <c r="K134" s="15"/>
      <c r="L134" s="15"/>
      <c r="M134" s="2217"/>
    </row>
    <row r="135" spans="1:13" ht="18.95" customHeight="1" x14ac:dyDescent="0.2">
      <c r="A135" s="2233"/>
      <c r="B135" s="354"/>
      <c r="C135" s="327"/>
      <c r="D135" s="327"/>
      <c r="E135" s="327"/>
      <c r="F135" s="327"/>
      <c r="G135" s="327"/>
      <c r="H135" s="15"/>
      <c r="I135" s="15"/>
      <c r="J135" s="15"/>
      <c r="K135" s="15"/>
      <c r="L135" s="15"/>
      <c r="M135" s="2217"/>
    </row>
    <row r="136" spans="1:13" ht="18.95" customHeight="1" x14ac:dyDescent="0.2">
      <c r="A136" s="2233"/>
      <c r="B136" s="337"/>
      <c r="C136" s="425"/>
      <c r="D136" s="425"/>
      <c r="E136" s="425"/>
      <c r="F136" s="425"/>
      <c r="G136" s="425"/>
      <c r="H136" s="15"/>
      <c r="I136" s="15"/>
      <c r="J136" s="15"/>
      <c r="K136" s="15"/>
      <c r="L136" s="15"/>
      <c r="M136" s="2217"/>
    </row>
    <row r="137" spans="1:13" ht="18.95" customHeight="1" x14ac:dyDescent="0.2">
      <c r="A137" s="2233"/>
      <c r="B137" s="354"/>
      <c r="C137" s="327"/>
      <c r="D137" s="327"/>
      <c r="E137" s="327"/>
      <c r="F137" s="327"/>
      <c r="G137" s="327"/>
      <c r="H137" s="15"/>
      <c r="I137" s="15"/>
      <c r="J137" s="15"/>
      <c r="K137" s="15"/>
      <c r="L137" s="15"/>
      <c r="M137" s="2217"/>
    </row>
    <row r="138" spans="1:13" ht="18.95" customHeight="1" x14ac:dyDescent="0.2">
      <c r="A138" s="2233"/>
      <c r="B138" s="354"/>
      <c r="C138" s="327"/>
      <c r="D138" s="327"/>
      <c r="E138" s="327"/>
      <c r="F138" s="327"/>
      <c r="G138" s="327"/>
      <c r="H138" s="15"/>
      <c r="I138" s="15"/>
      <c r="J138" s="15"/>
      <c r="K138" s="15"/>
      <c r="L138" s="15"/>
      <c r="M138" s="2217"/>
    </row>
    <row r="139" spans="1:13" ht="18.95" customHeight="1" x14ac:dyDescent="0.2">
      <c r="A139" s="2233"/>
      <c r="B139" s="354"/>
      <c r="C139" s="327"/>
      <c r="D139" s="327"/>
      <c r="E139" s="327"/>
      <c r="F139" s="327"/>
      <c r="G139" s="327"/>
      <c r="H139" s="15"/>
      <c r="I139" s="15"/>
      <c r="J139" s="15"/>
      <c r="K139" s="15"/>
      <c r="L139" s="15"/>
      <c r="M139" s="2217"/>
    </row>
    <row r="140" spans="1:13" ht="18.95" customHeight="1" x14ac:dyDescent="0.2">
      <c r="A140" s="2233"/>
      <c r="B140" s="354"/>
      <c r="C140" s="327"/>
      <c r="D140" s="327"/>
      <c r="E140" s="327"/>
      <c r="F140" s="327"/>
      <c r="G140" s="327"/>
      <c r="H140" s="15"/>
      <c r="I140" s="15"/>
      <c r="J140" s="15"/>
      <c r="K140" s="15"/>
      <c r="L140" s="15"/>
      <c r="M140" s="2217"/>
    </row>
    <row r="141" spans="1:13" ht="18.95" customHeight="1" x14ac:dyDescent="0.2">
      <c r="A141" s="2233"/>
      <c r="B141" s="411"/>
      <c r="C141" s="327"/>
      <c r="D141" s="327"/>
      <c r="E141" s="327"/>
      <c r="F141" s="327"/>
      <c r="G141" s="327"/>
      <c r="H141" s="15"/>
      <c r="I141" s="15"/>
      <c r="J141" s="15"/>
      <c r="K141" s="15"/>
      <c r="L141" s="15"/>
      <c r="M141" s="2217"/>
    </row>
    <row r="142" spans="1:13" ht="18.95" customHeight="1" x14ac:dyDescent="0.2">
      <c r="A142" s="2233"/>
      <c r="B142" s="411"/>
      <c r="C142" s="327"/>
      <c r="D142" s="327"/>
      <c r="E142" s="327"/>
      <c r="F142" s="327"/>
      <c r="G142" s="327"/>
      <c r="H142" s="15"/>
      <c r="I142" s="15"/>
      <c r="J142" s="15"/>
      <c r="K142" s="15"/>
      <c r="L142" s="15"/>
      <c r="M142" s="2217"/>
    </row>
    <row r="143" spans="1:13" ht="18.95" customHeight="1" x14ac:dyDescent="0.2">
      <c r="A143" s="2233"/>
      <c r="B143" s="354"/>
      <c r="C143" s="327"/>
      <c r="D143" s="327"/>
      <c r="E143" s="327"/>
      <c r="F143" s="327"/>
      <c r="G143" s="327"/>
      <c r="H143" s="15"/>
      <c r="I143" s="15"/>
      <c r="J143" s="15"/>
      <c r="K143" s="15"/>
      <c r="L143" s="15"/>
      <c r="M143" s="2217"/>
    </row>
    <row r="144" spans="1:13" ht="18.95" customHeight="1" x14ac:dyDescent="0.2">
      <c r="A144" s="2233"/>
      <c r="B144" s="337"/>
      <c r="C144" s="425"/>
      <c r="D144" s="425"/>
      <c r="E144" s="425"/>
      <c r="F144" s="425"/>
      <c r="G144" s="425"/>
      <c r="H144" s="15"/>
      <c r="I144" s="15"/>
      <c r="J144" s="15"/>
      <c r="K144" s="15"/>
      <c r="L144" s="15"/>
      <c r="M144" s="2217"/>
    </row>
    <row r="145" spans="1:13" ht="18.95" customHeight="1" x14ac:dyDescent="0.2">
      <c r="A145" s="2233"/>
      <c r="B145" s="354"/>
      <c r="C145" s="327"/>
      <c r="D145" s="327"/>
      <c r="E145" s="327"/>
      <c r="F145" s="327"/>
      <c r="G145" s="327"/>
      <c r="H145" s="15"/>
      <c r="I145" s="15"/>
      <c r="J145" s="15"/>
      <c r="K145" s="15"/>
      <c r="L145" s="15"/>
      <c r="M145" s="2217"/>
    </row>
    <row r="146" spans="1:13" ht="18.95" customHeight="1" x14ac:dyDescent="0.2">
      <c r="A146" s="2233"/>
      <c r="B146" s="354"/>
      <c r="C146" s="327"/>
      <c r="D146" s="327"/>
      <c r="E146" s="327"/>
      <c r="F146" s="327"/>
      <c r="G146" s="327"/>
      <c r="H146" s="15"/>
      <c r="I146" s="15"/>
      <c r="J146" s="15"/>
      <c r="K146" s="15"/>
      <c r="L146" s="15"/>
      <c r="M146" s="2217"/>
    </row>
    <row r="147" spans="1:13" ht="18.95" customHeight="1" x14ac:dyDescent="0.2">
      <c r="A147" s="2233"/>
      <c r="B147" s="354"/>
      <c r="C147" s="327"/>
      <c r="D147" s="327"/>
      <c r="E147" s="327"/>
      <c r="F147" s="327"/>
      <c r="G147" s="327"/>
      <c r="H147" s="15"/>
      <c r="I147" s="15"/>
      <c r="J147" s="15"/>
      <c r="K147" s="15"/>
      <c r="L147" s="15"/>
      <c r="M147" s="2217"/>
    </row>
    <row r="148" spans="1:13" ht="18.95" customHeight="1" x14ac:dyDescent="0.2">
      <c r="A148" s="2233"/>
      <c r="B148" s="354"/>
      <c r="C148" s="327"/>
      <c r="D148" s="327"/>
      <c r="E148" s="327"/>
      <c r="F148" s="327"/>
      <c r="G148" s="327"/>
      <c r="H148" s="15"/>
      <c r="I148" s="15"/>
      <c r="J148" s="15"/>
      <c r="K148" s="15"/>
      <c r="L148" s="15"/>
      <c r="M148" s="2217"/>
    </row>
    <row r="149" spans="1:13" ht="18.95" customHeight="1" x14ac:dyDescent="0.2">
      <c r="A149" s="2233"/>
      <c r="B149" s="411"/>
      <c r="C149" s="327"/>
      <c r="D149" s="327"/>
      <c r="E149" s="327"/>
      <c r="F149" s="327"/>
      <c r="G149" s="327"/>
      <c r="H149" s="15"/>
      <c r="I149" s="15"/>
      <c r="J149" s="15"/>
      <c r="K149" s="15"/>
      <c r="L149" s="15"/>
      <c r="M149" s="2217"/>
    </row>
    <row r="150" spans="1:13" ht="18.95" customHeight="1" x14ac:dyDescent="0.2">
      <c r="A150" s="2233"/>
      <c r="B150" s="411"/>
      <c r="C150" s="327"/>
      <c r="D150" s="327"/>
      <c r="E150" s="327"/>
      <c r="F150" s="327"/>
      <c r="G150" s="327"/>
      <c r="H150" s="15"/>
      <c r="I150" s="15"/>
      <c r="J150" s="15"/>
      <c r="K150" s="15"/>
      <c r="L150" s="15"/>
      <c r="M150" s="2217"/>
    </row>
    <row r="151" spans="1:13" ht="18.95" customHeight="1" x14ac:dyDescent="0.2">
      <c r="A151" s="2233"/>
      <c r="B151" s="354"/>
      <c r="C151" s="327"/>
      <c r="D151" s="327"/>
      <c r="E151" s="327"/>
      <c r="F151" s="327"/>
      <c r="G151" s="327"/>
      <c r="H151" s="15"/>
      <c r="I151" s="15"/>
      <c r="J151" s="15"/>
      <c r="K151" s="15"/>
      <c r="L151" s="15"/>
      <c r="M151" s="2217"/>
    </row>
    <row r="152" spans="1:13" ht="18.95" customHeight="1" x14ac:dyDescent="0.2">
      <c r="A152" s="2233"/>
      <c r="B152" s="337"/>
      <c r="C152" s="425"/>
      <c r="D152" s="425"/>
      <c r="E152" s="425"/>
      <c r="F152" s="425"/>
      <c r="G152" s="425"/>
      <c r="H152" s="15"/>
      <c r="I152" s="15"/>
      <c r="J152" s="15"/>
      <c r="K152" s="15"/>
      <c r="L152" s="15"/>
      <c r="M152" s="2217"/>
    </row>
    <row r="153" spans="1:13" ht="18.95" customHeight="1" x14ac:dyDescent="0.2">
      <c r="A153" s="2233"/>
      <c r="B153" s="354"/>
      <c r="C153" s="327"/>
      <c r="D153" s="327"/>
      <c r="E153" s="327"/>
      <c r="F153" s="327"/>
      <c r="G153" s="327"/>
      <c r="H153" s="15"/>
      <c r="I153" s="15"/>
      <c r="J153" s="15"/>
      <c r="K153" s="15"/>
      <c r="L153" s="15"/>
      <c r="M153" s="2217"/>
    </row>
    <row r="154" spans="1:13" ht="18.95" customHeight="1" x14ac:dyDescent="0.2">
      <c r="A154" s="2233"/>
      <c r="B154" s="354"/>
      <c r="C154" s="327"/>
      <c r="D154" s="327"/>
      <c r="E154" s="327"/>
      <c r="F154" s="327"/>
      <c r="G154" s="327"/>
      <c r="H154" s="15"/>
      <c r="I154" s="15"/>
      <c r="J154" s="15"/>
      <c r="K154" s="15"/>
      <c r="L154" s="15"/>
      <c r="M154" s="2217"/>
    </row>
    <row r="155" spans="1:13" ht="18.95" customHeight="1" x14ac:dyDescent="0.2">
      <c r="A155" s="2233"/>
      <c r="B155" s="354"/>
      <c r="C155" s="327"/>
      <c r="D155" s="327"/>
      <c r="E155" s="327"/>
      <c r="F155" s="327"/>
      <c r="G155" s="327"/>
      <c r="H155" s="15"/>
      <c r="I155" s="15"/>
      <c r="J155" s="15"/>
      <c r="K155" s="15"/>
      <c r="L155" s="15"/>
      <c r="M155" s="2217"/>
    </row>
    <row r="156" spans="1:13" ht="18.95" customHeight="1" x14ac:dyDescent="0.2">
      <c r="A156" s="2233"/>
      <c r="B156" s="354"/>
      <c r="C156" s="327"/>
      <c r="D156" s="327"/>
      <c r="E156" s="327"/>
      <c r="F156" s="327"/>
      <c r="G156" s="327"/>
      <c r="H156" s="15"/>
      <c r="I156" s="15"/>
      <c r="J156" s="15"/>
      <c r="K156" s="15"/>
      <c r="L156" s="15"/>
      <c r="M156" s="2217"/>
    </row>
    <row r="157" spans="1:13" ht="18.95" customHeight="1" x14ac:dyDescent="0.2">
      <c r="A157" s="2233"/>
      <c r="B157" s="411"/>
      <c r="C157" s="327"/>
      <c r="D157" s="327"/>
      <c r="E157" s="327"/>
      <c r="F157" s="327"/>
      <c r="G157" s="327"/>
      <c r="H157" s="15"/>
      <c r="I157" s="15"/>
      <c r="J157" s="15"/>
      <c r="K157" s="15"/>
      <c r="L157" s="15"/>
      <c r="M157" s="2217"/>
    </row>
    <row r="158" spans="1:13" ht="18.95" customHeight="1" x14ac:dyDescent="0.2">
      <c r="A158" s="2233"/>
      <c r="B158" s="411"/>
      <c r="C158" s="327"/>
      <c r="D158" s="327"/>
      <c r="E158" s="327"/>
      <c r="F158" s="327"/>
      <c r="G158" s="327"/>
      <c r="H158" s="15"/>
      <c r="I158" s="15"/>
      <c r="J158" s="15"/>
      <c r="K158" s="15"/>
      <c r="L158" s="15"/>
      <c r="M158" s="2217"/>
    </row>
    <row r="159" spans="1:13" ht="18.95" customHeight="1" x14ac:dyDescent="0.2">
      <c r="A159" s="2233"/>
      <c r="B159" s="354"/>
      <c r="C159" s="327"/>
      <c r="D159" s="327"/>
      <c r="E159" s="327"/>
      <c r="F159" s="327"/>
      <c r="G159" s="327"/>
      <c r="H159" s="15"/>
      <c r="I159" s="15"/>
      <c r="J159" s="15"/>
      <c r="K159" s="15"/>
      <c r="L159" s="15"/>
      <c r="M159" s="2217"/>
    </row>
    <row r="160" spans="1:13" ht="18.75" customHeight="1" x14ac:dyDescent="0.2">
      <c r="A160" s="2233"/>
      <c r="B160" s="337"/>
      <c r="C160" s="425"/>
      <c r="D160" s="425"/>
      <c r="E160" s="425"/>
      <c r="F160" s="425"/>
      <c r="G160" s="425"/>
      <c r="H160" s="15"/>
      <c r="I160" s="15"/>
      <c r="J160" s="15"/>
      <c r="K160" s="15"/>
      <c r="L160" s="15"/>
      <c r="M160" s="2217"/>
    </row>
    <row r="161" spans="1:13" ht="33.75" customHeight="1" x14ac:dyDescent="0.2">
      <c r="A161" s="420"/>
      <c r="B161" s="56"/>
      <c r="C161" s="56"/>
      <c r="D161" s="56"/>
      <c r="E161" s="56"/>
      <c r="F161" s="56"/>
      <c r="G161" s="56"/>
      <c r="H161" s="15"/>
      <c r="I161" s="15"/>
      <c r="J161" s="15"/>
      <c r="K161" s="15"/>
      <c r="L161" s="15"/>
      <c r="M161" s="399"/>
    </row>
    <row r="162" spans="1:13" ht="41.25" customHeight="1" x14ac:dyDescent="0.2">
      <c r="A162" s="1570"/>
      <c r="B162" s="1570"/>
      <c r="C162" s="1570"/>
      <c r="D162" s="1570"/>
      <c r="E162" s="1570"/>
      <c r="F162" s="1570"/>
      <c r="G162" s="1570"/>
      <c r="H162" s="1570"/>
      <c r="I162" s="1570"/>
      <c r="J162" s="1570"/>
      <c r="K162" s="1570"/>
      <c r="L162" s="1570"/>
      <c r="M162" s="1570"/>
    </row>
    <row r="163" spans="1:13" ht="41.25" customHeight="1" x14ac:dyDescent="0.2">
      <c r="A163" s="1570"/>
      <c r="B163" s="1570"/>
      <c r="C163" s="1570"/>
      <c r="D163" s="1570"/>
      <c r="E163" s="1570"/>
      <c r="F163" s="1570"/>
      <c r="G163" s="1570"/>
      <c r="H163" s="1570"/>
      <c r="I163" s="1570"/>
      <c r="J163" s="1570"/>
      <c r="K163" s="1570"/>
      <c r="L163" s="1570"/>
      <c r="M163" s="1570"/>
    </row>
    <row r="164" spans="1:13" ht="32.25" customHeight="1" x14ac:dyDescent="0.2">
      <c r="A164" s="2228"/>
      <c r="B164" s="2228"/>
      <c r="C164" s="2228"/>
      <c r="D164" s="2228"/>
      <c r="E164" s="2228"/>
      <c r="F164" s="2228"/>
      <c r="G164" s="2228"/>
      <c r="H164" s="15"/>
      <c r="I164" s="15"/>
      <c r="J164" s="15"/>
      <c r="K164" s="15"/>
      <c r="L164" s="15"/>
      <c r="M164" s="2228"/>
    </row>
    <row r="165" spans="1:13" ht="32.25" customHeight="1" x14ac:dyDescent="0.2">
      <c r="A165" s="2228"/>
      <c r="B165" s="2228"/>
      <c r="C165" s="354"/>
      <c r="D165" s="354"/>
      <c r="E165" s="354"/>
      <c r="F165" s="354"/>
      <c r="G165" s="2228"/>
      <c r="H165" s="15"/>
      <c r="I165" s="15"/>
      <c r="J165" s="15"/>
      <c r="K165" s="15"/>
      <c r="L165" s="15"/>
      <c r="M165" s="2228"/>
    </row>
    <row r="166" spans="1:13" ht="24.75" customHeight="1" x14ac:dyDescent="0.2">
      <c r="A166" s="418"/>
      <c r="B166" s="412"/>
      <c r="C166" s="354"/>
      <c r="D166" s="354"/>
      <c r="E166" s="354"/>
      <c r="F166" s="354"/>
      <c r="G166" s="417"/>
      <c r="H166" s="15"/>
      <c r="I166" s="15"/>
      <c r="J166" s="15"/>
      <c r="K166" s="15"/>
      <c r="L166" s="15"/>
      <c r="M166" s="390"/>
    </row>
    <row r="167" spans="1:13" ht="18.95" customHeight="1" x14ac:dyDescent="0.2">
      <c r="A167" s="2215"/>
      <c r="B167" s="354"/>
      <c r="C167" s="327"/>
      <c r="D167" s="327"/>
      <c r="E167" s="327"/>
      <c r="F167" s="327"/>
      <c r="G167" s="327"/>
      <c r="H167" s="15"/>
      <c r="I167" s="15"/>
      <c r="J167" s="15"/>
      <c r="K167" s="15"/>
      <c r="L167" s="15"/>
      <c r="M167" s="2223"/>
    </row>
    <row r="168" spans="1:13" ht="18.95" customHeight="1" x14ac:dyDescent="0.2">
      <c r="A168" s="2215"/>
      <c r="B168" s="354"/>
      <c r="C168" s="327"/>
      <c r="D168" s="327"/>
      <c r="E168" s="327"/>
      <c r="F168" s="327"/>
      <c r="G168" s="327"/>
      <c r="H168" s="15"/>
      <c r="I168" s="15"/>
      <c r="J168" s="15"/>
      <c r="K168" s="15"/>
      <c r="L168" s="15"/>
      <c r="M168" s="2223"/>
    </row>
    <row r="169" spans="1:13" ht="18.95" customHeight="1" x14ac:dyDescent="0.2">
      <c r="A169" s="2215"/>
      <c r="B169" s="354"/>
      <c r="C169" s="327"/>
      <c r="D169" s="327"/>
      <c r="E169" s="327"/>
      <c r="F169" s="327"/>
      <c r="G169" s="327"/>
      <c r="H169" s="15"/>
      <c r="I169" s="15"/>
      <c r="J169" s="15"/>
      <c r="K169" s="15"/>
      <c r="L169" s="15"/>
      <c r="M169" s="2223"/>
    </row>
    <row r="170" spans="1:13" ht="18.95" customHeight="1" x14ac:dyDescent="0.2">
      <c r="A170" s="2215"/>
      <c r="B170" s="354"/>
      <c r="C170" s="327"/>
      <c r="D170" s="327"/>
      <c r="E170" s="327"/>
      <c r="F170" s="327"/>
      <c r="G170" s="327"/>
      <c r="H170" s="15"/>
      <c r="I170" s="15"/>
      <c r="J170" s="15"/>
      <c r="K170" s="15"/>
      <c r="L170" s="15"/>
      <c r="M170" s="2223"/>
    </row>
    <row r="171" spans="1:13" ht="18.95" customHeight="1" x14ac:dyDescent="0.2">
      <c r="A171" s="2215"/>
      <c r="B171" s="411"/>
      <c r="C171" s="327"/>
      <c r="D171" s="327"/>
      <c r="E171" s="327"/>
      <c r="F171" s="327"/>
      <c r="G171" s="327"/>
      <c r="H171" s="15"/>
      <c r="I171" s="15"/>
      <c r="J171" s="15"/>
      <c r="K171" s="15"/>
      <c r="L171" s="15"/>
      <c r="M171" s="2223"/>
    </row>
    <row r="172" spans="1:13" ht="18.95" customHeight="1" x14ac:dyDescent="0.2">
      <c r="A172" s="2215"/>
      <c r="B172" s="411"/>
      <c r="C172" s="327"/>
      <c r="D172" s="327"/>
      <c r="E172" s="327"/>
      <c r="F172" s="327"/>
      <c r="G172" s="327"/>
      <c r="H172" s="15"/>
      <c r="I172" s="15"/>
      <c r="J172" s="15"/>
      <c r="K172" s="15"/>
      <c r="L172" s="15"/>
      <c r="M172" s="2223"/>
    </row>
    <row r="173" spans="1:13" ht="18.95" customHeight="1" x14ac:dyDescent="0.2">
      <c r="A173" s="2215"/>
      <c r="B173" s="354"/>
      <c r="C173" s="327"/>
      <c r="D173" s="327"/>
      <c r="E173" s="327"/>
      <c r="F173" s="327"/>
      <c r="G173" s="327"/>
      <c r="H173" s="15"/>
      <c r="I173" s="15"/>
      <c r="J173" s="15"/>
      <c r="K173" s="15"/>
      <c r="L173" s="15"/>
      <c r="M173" s="2223"/>
    </row>
    <row r="174" spans="1:13" ht="18.95" customHeight="1" x14ac:dyDescent="0.2">
      <c r="A174" s="2215"/>
      <c r="B174" s="337"/>
      <c r="C174" s="425"/>
      <c r="D174" s="425"/>
      <c r="E174" s="425"/>
      <c r="F174" s="425"/>
      <c r="G174" s="425"/>
      <c r="H174" s="15"/>
      <c r="I174" s="15"/>
      <c r="J174" s="15"/>
      <c r="K174" s="15"/>
      <c r="L174" s="15"/>
      <c r="M174" s="2223"/>
    </row>
    <row r="175" spans="1:13" ht="18.95" customHeight="1" x14ac:dyDescent="0.2">
      <c r="A175" s="2233"/>
      <c r="B175" s="354"/>
      <c r="C175" s="327"/>
      <c r="D175" s="327"/>
      <c r="E175" s="327"/>
      <c r="F175" s="327"/>
      <c r="G175" s="327"/>
      <c r="H175" s="15"/>
      <c r="I175" s="15"/>
      <c r="J175" s="15"/>
      <c r="K175" s="15"/>
      <c r="L175" s="15"/>
      <c r="M175" s="2217"/>
    </row>
    <row r="176" spans="1:13" ht="18.95" customHeight="1" x14ac:dyDescent="0.2">
      <c r="A176" s="2233"/>
      <c r="B176" s="354"/>
      <c r="C176" s="327"/>
      <c r="D176" s="327"/>
      <c r="E176" s="327"/>
      <c r="F176" s="327"/>
      <c r="G176" s="327"/>
      <c r="H176" s="15"/>
      <c r="I176" s="15"/>
      <c r="J176" s="15"/>
      <c r="K176" s="15"/>
      <c r="L176" s="15"/>
      <c r="M176" s="2217"/>
    </row>
    <row r="177" spans="1:13" ht="18.95" customHeight="1" x14ac:dyDescent="0.2">
      <c r="A177" s="2233"/>
      <c r="B177" s="354"/>
      <c r="C177" s="327"/>
      <c r="D177" s="327"/>
      <c r="E177" s="327"/>
      <c r="F177" s="327"/>
      <c r="G177" s="327"/>
      <c r="H177" s="15"/>
      <c r="I177" s="15"/>
      <c r="J177" s="15"/>
      <c r="K177" s="15"/>
      <c r="L177" s="15"/>
      <c r="M177" s="2217"/>
    </row>
    <row r="178" spans="1:13" ht="18.95" customHeight="1" x14ac:dyDescent="0.2">
      <c r="A178" s="2233"/>
      <c r="B178" s="354"/>
      <c r="C178" s="327"/>
      <c r="D178" s="327"/>
      <c r="E178" s="327"/>
      <c r="F178" s="327"/>
      <c r="G178" s="327"/>
      <c r="H178" s="15"/>
      <c r="I178" s="15"/>
      <c r="J178" s="15"/>
      <c r="K178" s="15"/>
      <c r="L178" s="15"/>
      <c r="M178" s="2217"/>
    </row>
    <row r="179" spans="1:13" ht="18.95" customHeight="1" x14ac:dyDescent="0.2">
      <c r="A179" s="2233"/>
      <c r="B179" s="411"/>
      <c r="C179" s="327"/>
      <c r="D179" s="327"/>
      <c r="E179" s="327"/>
      <c r="F179" s="327"/>
      <c r="G179" s="327"/>
      <c r="H179" s="15"/>
      <c r="I179" s="15"/>
      <c r="J179" s="15"/>
      <c r="K179" s="15"/>
      <c r="L179" s="15"/>
      <c r="M179" s="2217"/>
    </row>
    <row r="180" spans="1:13" ht="18.95" customHeight="1" x14ac:dyDescent="0.2">
      <c r="A180" s="2233"/>
      <c r="B180" s="411"/>
      <c r="C180" s="327"/>
      <c r="D180" s="327"/>
      <c r="E180" s="327"/>
      <c r="F180" s="327"/>
      <c r="G180" s="327"/>
      <c r="H180" s="15"/>
      <c r="I180" s="15"/>
      <c r="J180" s="15"/>
      <c r="K180" s="15"/>
      <c r="L180" s="15"/>
      <c r="M180" s="2217"/>
    </row>
    <row r="181" spans="1:13" ht="18.95" customHeight="1" x14ac:dyDescent="0.2">
      <c r="A181" s="2233"/>
      <c r="B181" s="354"/>
      <c r="C181" s="327"/>
      <c r="D181" s="327"/>
      <c r="E181" s="327"/>
      <c r="F181" s="327"/>
      <c r="G181" s="327"/>
      <c r="H181" s="15"/>
      <c r="I181" s="15"/>
      <c r="J181" s="15"/>
      <c r="K181" s="15"/>
      <c r="L181" s="15"/>
      <c r="M181" s="2217"/>
    </row>
    <row r="182" spans="1:13" ht="18.95" customHeight="1" x14ac:dyDescent="0.2">
      <c r="A182" s="2233"/>
      <c r="B182" s="337"/>
      <c r="C182" s="425"/>
      <c r="D182" s="425"/>
      <c r="E182" s="425"/>
      <c r="F182" s="425"/>
      <c r="G182" s="425"/>
      <c r="H182" s="15"/>
      <c r="I182" s="15"/>
      <c r="J182" s="15"/>
      <c r="K182" s="15"/>
      <c r="L182" s="15"/>
      <c r="M182" s="2217"/>
    </row>
    <row r="183" spans="1:13" ht="18.95" customHeight="1" x14ac:dyDescent="0.2">
      <c r="A183" s="2233"/>
      <c r="B183" s="354"/>
      <c r="C183" s="327"/>
      <c r="D183" s="327"/>
      <c r="E183" s="327"/>
      <c r="F183" s="327"/>
      <c r="G183" s="327"/>
      <c r="H183" s="15"/>
      <c r="I183" s="15"/>
      <c r="J183" s="15"/>
      <c r="K183" s="15"/>
      <c r="L183" s="15"/>
      <c r="M183" s="2217"/>
    </row>
    <row r="184" spans="1:13" ht="18.95" customHeight="1" x14ac:dyDescent="0.2">
      <c r="A184" s="2233"/>
      <c r="B184" s="354"/>
      <c r="C184" s="327"/>
      <c r="D184" s="327"/>
      <c r="E184" s="327"/>
      <c r="F184" s="327"/>
      <c r="G184" s="327"/>
      <c r="H184" s="15"/>
      <c r="I184" s="15"/>
      <c r="J184" s="15"/>
      <c r="K184" s="15"/>
      <c r="L184" s="15"/>
      <c r="M184" s="2217"/>
    </row>
    <row r="185" spans="1:13" ht="18.95" customHeight="1" x14ac:dyDescent="0.2">
      <c r="A185" s="2233"/>
      <c r="B185" s="354"/>
      <c r="C185" s="327"/>
      <c r="D185" s="327"/>
      <c r="E185" s="327"/>
      <c r="F185" s="327"/>
      <c r="G185" s="327"/>
      <c r="H185" s="15"/>
      <c r="I185" s="15"/>
      <c r="J185" s="15"/>
      <c r="K185" s="15"/>
      <c r="L185" s="15"/>
      <c r="M185" s="2217"/>
    </row>
    <row r="186" spans="1:13" ht="18.95" customHeight="1" x14ac:dyDescent="0.2">
      <c r="A186" s="2233"/>
      <c r="B186" s="354"/>
      <c r="C186" s="327"/>
      <c r="D186" s="327"/>
      <c r="E186" s="327"/>
      <c r="F186" s="327"/>
      <c r="G186" s="327"/>
      <c r="H186" s="15"/>
      <c r="I186" s="15"/>
      <c r="J186" s="15"/>
      <c r="K186" s="15"/>
      <c r="L186" s="15"/>
      <c r="M186" s="2217"/>
    </row>
    <row r="187" spans="1:13" ht="18.95" customHeight="1" x14ac:dyDescent="0.2">
      <c r="A187" s="2233"/>
      <c r="B187" s="411"/>
      <c r="C187" s="327"/>
      <c r="D187" s="327"/>
      <c r="E187" s="327"/>
      <c r="F187" s="327"/>
      <c r="G187" s="327"/>
      <c r="H187" s="15"/>
      <c r="I187" s="15"/>
      <c r="J187" s="15"/>
      <c r="K187" s="15"/>
      <c r="L187" s="15"/>
      <c r="M187" s="2217"/>
    </row>
    <row r="188" spans="1:13" ht="18.95" customHeight="1" x14ac:dyDescent="0.2">
      <c r="A188" s="2233"/>
      <c r="B188" s="411"/>
      <c r="C188" s="327"/>
      <c r="D188" s="327"/>
      <c r="E188" s="327"/>
      <c r="F188" s="327"/>
      <c r="G188" s="327"/>
      <c r="H188" s="15"/>
      <c r="I188" s="15"/>
      <c r="J188" s="15"/>
      <c r="K188" s="15"/>
      <c r="L188" s="15"/>
      <c r="M188" s="2217"/>
    </row>
    <row r="189" spans="1:13" ht="18.95" customHeight="1" x14ac:dyDescent="0.2">
      <c r="A189" s="2233"/>
      <c r="B189" s="354"/>
      <c r="C189" s="327"/>
      <c r="D189" s="327"/>
      <c r="E189" s="327"/>
      <c r="F189" s="327"/>
      <c r="G189" s="327"/>
      <c r="H189" s="15"/>
      <c r="I189" s="15"/>
      <c r="J189" s="15"/>
      <c r="K189" s="15"/>
      <c r="L189" s="15"/>
      <c r="M189" s="2217"/>
    </row>
    <row r="190" spans="1:13" ht="18.95" customHeight="1" x14ac:dyDescent="0.2">
      <c r="A190" s="2233"/>
      <c r="B190" s="337"/>
      <c r="C190" s="425"/>
      <c r="D190" s="425"/>
      <c r="E190" s="425"/>
      <c r="F190" s="425"/>
      <c r="G190" s="425"/>
      <c r="H190" s="15"/>
      <c r="I190" s="15"/>
      <c r="J190" s="15"/>
      <c r="K190" s="15"/>
      <c r="L190" s="15"/>
      <c r="M190" s="2217"/>
    </row>
    <row r="191" spans="1:13" ht="18.95" customHeight="1" x14ac:dyDescent="0.2">
      <c r="A191" s="2233"/>
      <c r="B191" s="354"/>
      <c r="C191" s="327"/>
      <c r="D191" s="327"/>
      <c r="E191" s="327"/>
      <c r="F191" s="327"/>
      <c r="G191" s="327"/>
      <c r="H191" s="15"/>
      <c r="I191" s="15"/>
      <c r="J191" s="15"/>
      <c r="K191" s="15"/>
      <c r="L191" s="15"/>
      <c r="M191" s="2217"/>
    </row>
    <row r="192" spans="1:13" ht="18.95" customHeight="1" x14ac:dyDescent="0.2">
      <c r="A192" s="2233"/>
      <c r="B192" s="354"/>
      <c r="C192" s="327"/>
      <c r="D192" s="327"/>
      <c r="E192" s="327"/>
      <c r="F192" s="327"/>
      <c r="G192" s="327"/>
      <c r="H192" s="15"/>
      <c r="I192" s="15"/>
      <c r="J192" s="15"/>
      <c r="K192" s="15"/>
      <c r="L192" s="15"/>
      <c r="M192" s="2217"/>
    </row>
    <row r="193" spans="1:13" ht="18.95" customHeight="1" x14ac:dyDescent="0.2">
      <c r="A193" s="2233"/>
      <c r="B193" s="354"/>
      <c r="C193" s="327"/>
      <c r="D193" s="327"/>
      <c r="E193" s="327"/>
      <c r="F193" s="327"/>
      <c r="G193" s="327"/>
      <c r="H193" s="15"/>
      <c r="I193" s="15"/>
      <c r="J193" s="15"/>
      <c r="K193" s="15"/>
      <c r="L193" s="15"/>
      <c r="M193" s="2217"/>
    </row>
    <row r="194" spans="1:13" ht="18.95" customHeight="1" x14ac:dyDescent="0.2">
      <c r="A194" s="2233"/>
      <c r="B194" s="354"/>
      <c r="C194" s="327"/>
      <c r="D194" s="327"/>
      <c r="E194" s="327"/>
      <c r="F194" s="327"/>
      <c r="G194" s="327"/>
      <c r="H194" s="15"/>
      <c r="I194" s="15"/>
      <c r="J194" s="15"/>
      <c r="K194" s="15"/>
      <c r="L194" s="15"/>
      <c r="M194" s="2217"/>
    </row>
    <row r="195" spans="1:13" ht="18.95" customHeight="1" x14ac:dyDescent="0.2">
      <c r="A195" s="2233"/>
      <c r="B195" s="411"/>
      <c r="C195" s="327"/>
      <c r="D195" s="327"/>
      <c r="E195" s="327"/>
      <c r="F195" s="327"/>
      <c r="G195" s="327"/>
      <c r="H195" s="15"/>
      <c r="I195" s="15"/>
      <c r="J195" s="15"/>
      <c r="K195" s="15"/>
      <c r="L195" s="15"/>
      <c r="M195" s="2217"/>
    </row>
    <row r="196" spans="1:13" ht="18.95" customHeight="1" x14ac:dyDescent="0.2">
      <c r="A196" s="2233"/>
      <c r="B196" s="411"/>
      <c r="C196" s="327"/>
      <c r="D196" s="327"/>
      <c r="E196" s="327"/>
      <c r="F196" s="327"/>
      <c r="G196" s="327"/>
      <c r="H196" s="15"/>
      <c r="I196" s="15"/>
      <c r="J196" s="15"/>
      <c r="K196" s="15"/>
      <c r="L196" s="15"/>
      <c r="M196" s="2217"/>
    </row>
    <row r="197" spans="1:13" ht="18.95" customHeight="1" x14ac:dyDescent="0.2">
      <c r="A197" s="2233"/>
      <c r="B197" s="354"/>
      <c r="C197" s="327"/>
      <c r="D197" s="327"/>
      <c r="E197" s="327"/>
      <c r="F197" s="327"/>
      <c r="G197" s="327"/>
      <c r="H197" s="15"/>
      <c r="I197" s="15"/>
      <c r="J197" s="15"/>
      <c r="K197" s="15"/>
      <c r="L197" s="15"/>
      <c r="M197" s="2217"/>
    </row>
    <row r="198" spans="1:13" ht="18.95" customHeight="1" x14ac:dyDescent="0.2">
      <c r="A198" s="2233"/>
      <c r="B198" s="337"/>
      <c r="C198" s="425"/>
      <c r="D198" s="425"/>
      <c r="E198" s="425"/>
      <c r="F198" s="425"/>
      <c r="G198" s="425"/>
      <c r="H198" s="15"/>
      <c r="I198" s="15"/>
      <c r="J198" s="15"/>
      <c r="K198" s="15"/>
      <c r="L198" s="15"/>
      <c r="M198" s="2217"/>
    </row>
    <row r="199" spans="1:13" ht="18.95" customHeight="1" x14ac:dyDescent="0.2">
      <c r="A199" s="2233"/>
      <c r="B199" s="354"/>
      <c r="C199" s="327"/>
      <c r="D199" s="327"/>
      <c r="E199" s="327"/>
      <c r="F199" s="327"/>
      <c r="G199" s="327"/>
      <c r="H199" s="15"/>
      <c r="I199" s="15"/>
      <c r="J199" s="15"/>
      <c r="K199" s="15"/>
      <c r="L199" s="15"/>
      <c r="M199" s="2217"/>
    </row>
    <row r="200" spans="1:13" ht="18.95" customHeight="1" x14ac:dyDescent="0.2">
      <c r="A200" s="2233"/>
      <c r="B200" s="354"/>
      <c r="C200" s="327"/>
      <c r="D200" s="327"/>
      <c r="E200" s="327"/>
      <c r="F200" s="327"/>
      <c r="G200" s="327"/>
      <c r="H200" s="15"/>
      <c r="I200" s="15"/>
      <c r="J200" s="15"/>
      <c r="K200" s="15"/>
      <c r="L200" s="15"/>
      <c r="M200" s="2217"/>
    </row>
    <row r="201" spans="1:13" ht="18.95" customHeight="1" x14ac:dyDescent="0.2">
      <c r="A201" s="2233"/>
      <c r="B201" s="354"/>
      <c r="C201" s="327"/>
      <c r="D201" s="327"/>
      <c r="E201" s="327"/>
      <c r="F201" s="327"/>
      <c r="G201" s="327"/>
      <c r="H201" s="15"/>
      <c r="I201" s="15"/>
      <c r="J201" s="15"/>
      <c r="K201" s="15"/>
      <c r="L201" s="15"/>
      <c r="M201" s="2217"/>
    </row>
    <row r="202" spans="1:13" ht="18.95" customHeight="1" x14ac:dyDescent="0.2">
      <c r="A202" s="2233"/>
      <c r="B202" s="354"/>
      <c r="C202" s="327"/>
      <c r="D202" s="327"/>
      <c r="E202" s="327"/>
      <c r="F202" s="327"/>
      <c r="G202" s="327"/>
      <c r="H202" s="15"/>
      <c r="I202" s="15"/>
      <c r="J202" s="15"/>
      <c r="K202" s="15"/>
      <c r="L202" s="15"/>
      <c r="M202" s="2217"/>
    </row>
    <row r="203" spans="1:13" ht="18.95" customHeight="1" x14ac:dyDescent="0.2">
      <c r="A203" s="2233"/>
      <c r="B203" s="411"/>
      <c r="C203" s="327"/>
      <c r="D203" s="327"/>
      <c r="E203" s="327"/>
      <c r="F203" s="327"/>
      <c r="G203" s="327"/>
      <c r="H203" s="15"/>
      <c r="I203" s="15"/>
      <c r="J203" s="15"/>
      <c r="K203" s="15"/>
      <c r="L203" s="15"/>
      <c r="M203" s="2217"/>
    </row>
    <row r="204" spans="1:13" ht="18.95" customHeight="1" x14ac:dyDescent="0.2">
      <c r="A204" s="2233"/>
      <c r="B204" s="411"/>
      <c r="C204" s="327"/>
      <c r="D204" s="327"/>
      <c r="E204" s="327"/>
      <c r="F204" s="327"/>
      <c r="G204" s="327"/>
      <c r="H204" s="15"/>
      <c r="I204" s="15"/>
      <c r="J204" s="15"/>
      <c r="K204" s="15"/>
      <c r="L204" s="15"/>
      <c r="M204" s="2217"/>
    </row>
    <row r="205" spans="1:13" ht="18.95" customHeight="1" x14ac:dyDescent="0.2">
      <c r="A205" s="2233"/>
      <c r="B205" s="354"/>
      <c r="C205" s="327"/>
      <c r="D205" s="327"/>
      <c r="E205" s="327"/>
      <c r="F205" s="327"/>
      <c r="G205" s="327"/>
      <c r="H205" s="15"/>
      <c r="I205" s="15"/>
      <c r="J205" s="15"/>
      <c r="K205" s="15"/>
      <c r="L205" s="15"/>
      <c r="M205" s="2217"/>
    </row>
    <row r="206" spans="1:13" ht="18.95" customHeight="1" x14ac:dyDescent="0.2">
      <c r="A206" s="2233"/>
      <c r="B206" s="337"/>
      <c r="C206" s="425"/>
      <c r="D206" s="425"/>
      <c r="E206" s="425"/>
      <c r="F206" s="425"/>
      <c r="G206" s="425"/>
      <c r="H206" s="15"/>
      <c r="I206" s="15"/>
      <c r="J206" s="15"/>
      <c r="K206" s="15"/>
      <c r="L206" s="15"/>
      <c r="M206" s="2217"/>
    </row>
    <row r="207" spans="1:13" ht="18.95" customHeight="1" x14ac:dyDescent="0.2">
      <c r="A207" s="2233"/>
      <c r="B207" s="354"/>
      <c r="C207" s="327"/>
      <c r="D207" s="327"/>
      <c r="E207" s="327"/>
      <c r="F207" s="327"/>
      <c r="G207" s="327"/>
      <c r="H207" s="15"/>
      <c r="I207" s="15"/>
      <c r="J207" s="15"/>
      <c r="K207" s="15"/>
      <c r="L207" s="15"/>
      <c r="M207" s="2217"/>
    </row>
    <row r="208" spans="1:13" ht="18.95" customHeight="1" x14ac:dyDescent="0.2">
      <c r="A208" s="2233"/>
      <c r="B208" s="354"/>
      <c r="C208" s="327"/>
      <c r="D208" s="327"/>
      <c r="E208" s="327"/>
      <c r="F208" s="327"/>
      <c r="G208" s="327"/>
      <c r="H208" s="15"/>
      <c r="I208" s="15"/>
      <c r="J208" s="15"/>
      <c r="K208" s="15"/>
      <c r="L208" s="15"/>
      <c r="M208" s="2217"/>
    </row>
    <row r="209" spans="1:13" ht="18.95" customHeight="1" x14ac:dyDescent="0.2">
      <c r="A209" s="2233"/>
      <c r="B209" s="354"/>
      <c r="C209" s="327"/>
      <c r="D209" s="327"/>
      <c r="E209" s="327"/>
      <c r="F209" s="327"/>
      <c r="G209" s="327"/>
      <c r="H209" s="15"/>
      <c r="I209" s="15"/>
      <c r="J209" s="15"/>
      <c r="K209" s="15"/>
      <c r="L209" s="15"/>
      <c r="M209" s="2217"/>
    </row>
    <row r="210" spans="1:13" ht="18.95" customHeight="1" x14ac:dyDescent="0.2">
      <c r="A210" s="2233"/>
      <c r="B210" s="354"/>
      <c r="C210" s="327"/>
      <c r="D210" s="327"/>
      <c r="E210" s="327"/>
      <c r="F210" s="327"/>
      <c r="G210" s="327"/>
      <c r="H210" s="15"/>
      <c r="I210" s="15"/>
      <c r="J210" s="15"/>
      <c r="K210" s="15"/>
      <c r="L210" s="15"/>
      <c r="M210" s="2217"/>
    </row>
    <row r="211" spans="1:13" ht="18.95" customHeight="1" x14ac:dyDescent="0.2">
      <c r="A211" s="2233"/>
      <c r="B211" s="411"/>
      <c r="C211" s="327"/>
      <c r="D211" s="327"/>
      <c r="E211" s="327"/>
      <c r="F211" s="327"/>
      <c r="G211" s="327"/>
      <c r="H211" s="15"/>
      <c r="I211" s="15"/>
      <c r="J211" s="15"/>
      <c r="K211" s="15"/>
      <c r="L211" s="15"/>
      <c r="M211" s="2217"/>
    </row>
    <row r="212" spans="1:13" ht="18.95" customHeight="1" x14ac:dyDescent="0.2">
      <c r="A212" s="2233"/>
      <c r="B212" s="411"/>
      <c r="C212" s="327"/>
      <c r="D212" s="327"/>
      <c r="E212" s="327"/>
      <c r="F212" s="327"/>
      <c r="G212" s="327"/>
      <c r="H212" s="15"/>
      <c r="I212" s="15"/>
      <c r="J212" s="15"/>
      <c r="K212" s="15"/>
      <c r="L212" s="15"/>
      <c r="M212" s="2217"/>
    </row>
    <row r="213" spans="1:13" ht="18.95" customHeight="1" x14ac:dyDescent="0.2">
      <c r="A213" s="2233"/>
      <c r="B213" s="354"/>
      <c r="C213" s="327"/>
      <c r="D213" s="327"/>
      <c r="E213" s="327"/>
      <c r="F213" s="327"/>
      <c r="G213" s="327"/>
      <c r="H213" s="15"/>
      <c r="I213" s="15"/>
      <c r="J213" s="15"/>
      <c r="K213" s="15"/>
      <c r="L213" s="15"/>
      <c r="M213" s="2217"/>
    </row>
    <row r="214" spans="1:13" ht="18.95" customHeight="1" x14ac:dyDescent="0.2">
      <c r="A214" s="2233"/>
      <c r="B214" s="337"/>
      <c r="C214" s="425"/>
      <c r="D214" s="425"/>
      <c r="E214" s="425"/>
      <c r="F214" s="425"/>
      <c r="G214" s="425"/>
      <c r="H214" s="15"/>
      <c r="I214" s="15"/>
      <c r="J214" s="15"/>
      <c r="K214" s="15"/>
      <c r="L214" s="15"/>
      <c r="M214" s="2217"/>
    </row>
    <row r="215" spans="1:13" ht="18.95" customHeight="1" x14ac:dyDescent="0.2">
      <c r="A215" s="2215"/>
      <c r="B215" s="354"/>
      <c r="C215" s="327"/>
      <c r="D215" s="327"/>
      <c r="E215" s="327"/>
      <c r="F215" s="327"/>
      <c r="G215" s="327"/>
      <c r="H215" s="15"/>
      <c r="I215" s="15"/>
      <c r="J215" s="15"/>
      <c r="K215" s="15"/>
      <c r="L215" s="15"/>
      <c r="M215" s="2217"/>
    </row>
    <row r="216" spans="1:13" ht="18.95" customHeight="1" x14ac:dyDescent="0.2">
      <c r="A216" s="2215"/>
      <c r="B216" s="354"/>
      <c r="C216" s="327"/>
      <c r="D216" s="327"/>
      <c r="E216" s="327"/>
      <c r="F216" s="327"/>
      <c r="G216" s="327"/>
      <c r="H216" s="15"/>
      <c r="I216" s="15"/>
      <c r="J216" s="15"/>
      <c r="K216" s="15"/>
      <c r="L216" s="15"/>
      <c r="M216" s="2217"/>
    </row>
    <row r="217" spans="1:13" ht="18.95" customHeight="1" x14ac:dyDescent="0.2">
      <c r="A217" s="2215"/>
      <c r="B217" s="354"/>
      <c r="C217" s="327"/>
      <c r="D217" s="327"/>
      <c r="E217" s="327"/>
      <c r="F217" s="327"/>
      <c r="G217" s="327"/>
      <c r="H217" s="15"/>
      <c r="I217" s="15"/>
      <c r="J217" s="15"/>
      <c r="K217" s="15"/>
      <c r="L217" s="15"/>
      <c r="M217" s="2217"/>
    </row>
    <row r="218" spans="1:13" ht="18.95" customHeight="1" x14ac:dyDescent="0.2">
      <c r="A218" s="2215"/>
      <c r="B218" s="354"/>
      <c r="C218" s="327"/>
      <c r="D218" s="327"/>
      <c r="E218" s="327"/>
      <c r="F218" s="327"/>
      <c r="G218" s="327"/>
      <c r="H218" s="15"/>
      <c r="I218" s="15"/>
      <c r="J218" s="15"/>
      <c r="K218" s="15"/>
      <c r="L218" s="15"/>
      <c r="M218" s="2217"/>
    </row>
    <row r="219" spans="1:13" ht="18.95" customHeight="1" x14ac:dyDescent="0.2">
      <c r="A219" s="2215"/>
      <c r="B219" s="411"/>
      <c r="C219" s="327"/>
      <c r="D219" s="327"/>
      <c r="E219" s="327"/>
      <c r="F219" s="327"/>
      <c r="G219" s="327"/>
      <c r="H219" s="15"/>
      <c r="I219" s="15"/>
      <c r="J219" s="15"/>
      <c r="K219" s="15"/>
      <c r="L219" s="15"/>
      <c r="M219" s="2217"/>
    </row>
    <row r="220" spans="1:13" ht="18.95" customHeight="1" x14ac:dyDescent="0.2">
      <c r="A220" s="2215"/>
      <c r="B220" s="411"/>
      <c r="C220" s="327"/>
      <c r="D220" s="327"/>
      <c r="E220" s="327"/>
      <c r="F220" s="327"/>
      <c r="G220" s="327"/>
      <c r="H220" s="15"/>
      <c r="I220" s="15"/>
      <c r="J220" s="15"/>
      <c r="K220" s="15"/>
      <c r="L220" s="15"/>
      <c r="M220" s="2217"/>
    </row>
    <row r="221" spans="1:13" ht="18.95" customHeight="1" x14ac:dyDescent="0.2">
      <c r="A221" s="2215"/>
      <c r="B221" s="354"/>
      <c r="C221" s="327"/>
      <c r="D221" s="327"/>
      <c r="E221" s="327"/>
      <c r="F221" s="327"/>
      <c r="G221" s="327"/>
      <c r="H221" s="15"/>
      <c r="I221" s="15"/>
      <c r="J221" s="15"/>
      <c r="K221" s="15"/>
      <c r="L221" s="15"/>
      <c r="M221" s="2217"/>
    </row>
    <row r="222" spans="1:13" ht="18.95" customHeight="1" x14ac:dyDescent="0.2">
      <c r="A222" s="2215"/>
      <c r="B222" s="337"/>
      <c r="C222" s="425"/>
      <c r="D222" s="425"/>
      <c r="E222" s="425"/>
      <c r="F222" s="425"/>
      <c r="G222" s="425"/>
      <c r="H222" s="15"/>
      <c r="I222" s="15"/>
      <c r="J222" s="15"/>
      <c r="K222" s="15"/>
      <c r="L222" s="15"/>
      <c r="M222" s="2217"/>
    </row>
    <row r="223" spans="1:13" ht="18.95" customHeight="1" x14ac:dyDescent="0.2">
      <c r="A223" s="2233"/>
      <c r="B223" s="354"/>
      <c r="C223" s="327"/>
      <c r="D223" s="327"/>
      <c r="E223" s="327"/>
      <c r="F223" s="327"/>
      <c r="G223" s="327"/>
      <c r="H223" s="15"/>
      <c r="I223" s="15"/>
      <c r="J223" s="15"/>
      <c r="K223" s="15"/>
      <c r="L223" s="15"/>
      <c r="M223" s="2217"/>
    </row>
    <row r="224" spans="1:13" ht="18.95" customHeight="1" x14ac:dyDescent="0.2">
      <c r="A224" s="2233"/>
      <c r="B224" s="354"/>
      <c r="C224" s="327"/>
      <c r="D224" s="327"/>
      <c r="E224" s="327"/>
      <c r="F224" s="327"/>
      <c r="G224" s="327"/>
      <c r="H224" s="15"/>
      <c r="I224" s="15"/>
      <c r="J224" s="15"/>
      <c r="K224" s="15"/>
      <c r="L224" s="15"/>
      <c r="M224" s="2217"/>
    </row>
    <row r="225" spans="1:14" ht="18.95" customHeight="1" x14ac:dyDescent="0.2">
      <c r="A225" s="2233"/>
      <c r="B225" s="354"/>
      <c r="C225" s="327"/>
      <c r="D225" s="327"/>
      <c r="E225" s="327"/>
      <c r="F225" s="327"/>
      <c r="G225" s="327"/>
      <c r="H225" s="15"/>
      <c r="I225" s="15"/>
      <c r="J225" s="15"/>
      <c r="K225" s="15"/>
      <c r="L225" s="15"/>
      <c r="M225" s="2217"/>
    </row>
    <row r="226" spans="1:14" ht="18.95" customHeight="1" x14ac:dyDescent="0.2">
      <c r="A226" s="2233"/>
      <c r="B226" s="354"/>
      <c r="C226" s="327"/>
      <c r="D226" s="327"/>
      <c r="E226" s="327"/>
      <c r="F226" s="327"/>
      <c r="G226" s="327"/>
      <c r="H226" s="15"/>
      <c r="I226" s="15"/>
      <c r="J226" s="15"/>
      <c r="K226" s="15"/>
      <c r="L226" s="15"/>
      <c r="M226" s="2217"/>
    </row>
    <row r="227" spans="1:14" ht="18.95" customHeight="1" x14ac:dyDescent="0.2">
      <c r="A227" s="2233"/>
      <c r="B227" s="411"/>
      <c r="C227" s="327"/>
      <c r="D227" s="327"/>
      <c r="E227" s="327"/>
      <c r="F227" s="327"/>
      <c r="G227" s="327"/>
      <c r="H227" s="15"/>
      <c r="I227" s="15"/>
      <c r="J227" s="15"/>
      <c r="K227" s="15"/>
      <c r="L227" s="15"/>
      <c r="M227" s="2217"/>
    </row>
    <row r="228" spans="1:14" ht="18.95" customHeight="1" x14ac:dyDescent="0.2">
      <c r="A228" s="2233"/>
      <c r="B228" s="411"/>
      <c r="C228" s="327"/>
      <c r="D228" s="327"/>
      <c r="E228" s="327"/>
      <c r="F228" s="327"/>
      <c r="G228" s="327"/>
      <c r="H228" s="15"/>
      <c r="I228" s="15"/>
      <c r="J228" s="15"/>
      <c r="K228" s="15"/>
      <c r="L228" s="15"/>
      <c r="M228" s="2217"/>
    </row>
    <row r="229" spans="1:14" ht="18.95" customHeight="1" x14ac:dyDescent="0.2">
      <c r="A229" s="2233"/>
      <c r="B229" s="354"/>
      <c r="C229" s="327"/>
      <c r="D229" s="327"/>
      <c r="E229" s="327"/>
      <c r="F229" s="327"/>
      <c r="G229" s="327"/>
      <c r="H229" s="15"/>
      <c r="I229" s="15"/>
      <c r="J229" s="15"/>
      <c r="K229" s="15"/>
      <c r="L229" s="15"/>
      <c r="M229" s="2217"/>
    </row>
    <row r="230" spans="1:14" ht="18.95" customHeight="1" x14ac:dyDescent="0.2">
      <c r="A230" s="2233"/>
      <c r="B230" s="337"/>
      <c r="C230" s="425"/>
      <c r="D230" s="425"/>
      <c r="E230" s="425"/>
      <c r="F230" s="425"/>
      <c r="G230" s="425"/>
      <c r="H230" s="15"/>
      <c r="I230" s="15"/>
      <c r="J230" s="15"/>
      <c r="K230" s="15"/>
      <c r="L230" s="15"/>
      <c r="M230" s="2217"/>
    </row>
    <row r="231" spans="1:14" ht="18.95" customHeight="1" x14ac:dyDescent="0.2">
      <c r="A231" s="2235"/>
      <c r="B231" s="423"/>
      <c r="C231" s="344"/>
      <c r="D231" s="344"/>
      <c r="E231" s="344"/>
      <c r="F231" s="344"/>
      <c r="G231" s="344"/>
      <c r="H231" s="15"/>
      <c r="I231" s="15"/>
      <c r="J231" s="15"/>
      <c r="K231" s="15"/>
      <c r="L231" s="15"/>
      <c r="M231" s="2236"/>
    </row>
    <row r="232" spans="1:14" ht="18.95" customHeight="1" x14ac:dyDescent="0.2">
      <c r="A232" s="2235"/>
      <c r="B232" s="423"/>
      <c r="C232" s="344"/>
      <c r="D232" s="344"/>
      <c r="E232" s="344"/>
      <c r="F232" s="344"/>
      <c r="G232" s="344"/>
      <c r="H232" s="15"/>
      <c r="I232" s="15"/>
      <c r="J232" s="15"/>
      <c r="K232" s="15"/>
      <c r="L232" s="15"/>
      <c r="M232" s="2236"/>
    </row>
    <row r="233" spans="1:14" ht="18.95" customHeight="1" x14ac:dyDescent="0.2">
      <c r="A233" s="2235"/>
      <c r="B233" s="423"/>
      <c r="C233" s="344"/>
      <c r="D233" s="344"/>
      <c r="E233" s="344"/>
      <c r="F233" s="344"/>
      <c r="G233" s="344"/>
      <c r="H233" s="15"/>
      <c r="I233" s="15"/>
      <c r="J233" s="15"/>
      <c r="K233" s="15"/>
      <c r="L233" s="15"/>
      <c r="M233" s="2236"/>
    </row>
    <row r="234" spans="1:14" ht="18.95" customHeight="1" x14ac:dyDescent="0.2">
      <c r="A234" s="2235"/>
      <c r="B234" s="423"/>
      <c r="C234" s="344"/>
      <c r="D234" s="344"/>
      <c r="E234" s="344"/>
      <c r="F234" s="344"/>
      <c r="G234" s="344"/>
      <c r="H234" s="15"/>
      <c r="I234" s="15"/>
      <c r="J234" s="15"/>
      <c r="K234" s="15"/>
      <c r="L234" s="15"/>
      <c r="M234" s="2236"/>
    </row>
    <row r="235" spans="1:14" ht="18.95" customHeight="1" x14ac:dyDescent="0.2">
      <c r="A235" s="2235"/>
      <c r="B235" s="426"/>
      <c r="C235" s="344"/>
      <c r="D235" s="344"/>
      <c r="E235" s="344"/>
      <c r="F235" s="344"/>
      <c r="G235" s="344"/>
      <c r="H235" s="15"/>
      <c r="I235" s="15"/>
      <c r="J235" s="15"/>
      <c r="K235" s="15"/>
      <c r="L235" s="15"/>
      <c r="M235" s="2236"/>
    </row>
    <row r="236" spans="1:14" ht="18.95" customHeight="1" x14ac:dyDescent="0.2">
      <c r="A236" s="2235"/>
      <c r="B236" s="426"/>
      <c r="C236" s="344"/>
      <c r="D236" s="344"/>
      <c r="E236" s="344"/>
      <c r="F236" s="344"/>
      <c r="G236" s="344"/>
      <c r="H236" s="15"/>
      <c r="I236" s="15"/>
      <c r="J236" s="15"/>
      <c r="K236" s="15"/>
      <c r="L236" s="15"/>
      <c r="M236" s="2236"/>
    </row>
    <row r="237" spans="1:14" ht="18.95" customHeight="1" x14ac:dyDescent="0.2">
      <c r="A237" s="2235"/>
      <c r="B237" s="423"/>
      <c r="C237" s="344"/>
      <c r="D237" s="344"/>
      <c r="E237" s="344"/>
      <c r="F237" s="344"/>
      <c r="G237" s="344"/>
      <c r="H237" s="15"/>
      <c r="I237" s="15"/>
      <c r="J237" s="15"/>
      <c r="K237" s="15"/>
      <c r="L237" s="15"/>
      <c r="M237" s="2236"/>
    </row>
    <row r="238" spans="1:14" ht="18.95" customHeight="1" x14ac:dyDescent="0.2">
      <c r="A238" s="2235"/>
      <c r="B238" s="424"/>
      <c r="C238" s="344"/>
      <c r="D238" s="344"/>
      <c r="E238" s="344"/>
      <c r="F238" s="344"/>
      <c r="G238" s="344"/>
      <c r="H238" s="15"/>
      <c r="I238" s="15"/>
      <c r="J238" s="15"/>
      <c r="K238" s="15"/>
      <c r="L238" s="15"/>
      <c r="M238" s="2236"/>
    </row>
    <row r="239" spans="1:14" ht="31.5" customHeight="1" x14ac:dyDescent="0.2">
      <c r="A239" s="420"/>
      <c r="B239" s="56"/>
      <c r="C239" s="56"/>
      <c r="D239" s="56"/>
      <c r="E239" s="56"/>
      <c r="F239" s="56"/>
      <c r="G239" s="56"/>
      <c r="H239" s="15"/>
      <c r="I239" s="15"/>
      <c r="J239" s="15"/>
      <c r="K239" s="15"/>
      <c r="L239" s="15"/>
      <c r="M239" s="56"/>
      <c r="N239" s="56"/>
    </row>
    <row r="240" spans="1:14" ht="39" customHeight="1" x14ac:dyDescent="0.2">
      <c r="A240" s="1570"/>
      <c r="B240" s="1570"/>
      <c r="C240" s="1570"/>
      <c r="D240" s="1570"/>
      <c r="E240" s="1570"/>
      <c r="F240" s="1570"/>
      <c r="G240" s="1570"/>
      <c r="H240" s="1570"/>
      <c r="I240" s="1570"/>
      <c r="J240" s="1570"/>
      <c r="K240" s="1570"/>
      <c r="L240" s="1570"/>
      <c r="M240" s="1570"/>
    </row>
    <row r="241" spans="1:13" ht="45" customHeight="1" x14ac:dyDescent="0.2">
      <c r="A241" s="1570"/>
      <c r="B241" s="1570"/>
      <c r="C241" s="1570"/>
      <c r="D241" s="1570"/>
      <c r="E241" s="1570"/>
      <c r="F241" s="1570"/>
      <c r="G241" s="1570"/>
      <c r="H241" s="1570"/>
      <c r="I241" s="1570"/>
      <c r="J241" s="1570"/>
      <c r="K241" s="1570"/>
      <c r="L241" s="1570"/>
      <c r="M241" s="1570"/>
    </row>
    <row r="242" spans="1:13" ht="33.75" customHeight="1" x14ac:dyDescent="0.2">
      <c r="A242" s="2226"/>
      <c r="B242" s="2228"/>
      <c r="C242" s="2228"/>
      <c r="D242" s="2228"/>
      <c r="E242" s="2228"/>
      <c r="F242" s="2228"/>
      <c r="G242" s="2228"/>
      <c r="H242" s="15"/>
      <c r="I242" s="15"/>
      <c r="J242" s="15"/>
      <c r="K242" s="15"/>
      <c r="L242" s="15"/>
      <c r="M242" s="2226"/>
    </row>
    <row r="243" spans="1:13" ht="34.5" customHeight="1" x14ac:dyDescent="0.2">
      <c r="A243" s="2226"/>
      <c r="B243" s="2228"/>
      <c r="C243" s="354"/>
      <c r="D243" s="354"/>
      <c r="E243" s="354"/>
      <c r="F243" s="354"/>
      <c r="G243" s="2228"/>
      <c r="H243" s="15"/>
      <c r="I243" s="15"/>
      <c r="J243" s="15"/>
      <c r="K243" s="15"/>
      <c r="L243" s="15"/>
      <c r="M243" s="2226"/>
    </row>
    <row r="244" spans="1:13" ht="29.25" customHeight="1" x14ac:dyDescent="0.2">
      <c r="A244" s="418"/>
      <c r="B244" s="419"/>
      <c r="C244" s="419"/>
      <c r="D244" s="419"/>
      <c r="E244" s="422"/>
      <c r="F244" s="419"/>
      <c r="G244" s="355"/>
      <c r="H244" s="15"/>
      <c r="I244" s="15"/>
      <c r="J244" s="15"/>
      <c r="K244" s="15"/>
      <c r="L244" s="15"/>
      <c r="M244" s="390"/>
    </row>
    <row r="245" spans="1:13" ht="24" customHeight="1" x14ac:dyDescent="0.2">
      <c r="A245" s="2221"/>
      <c r="B245" s="354"/>
      <c r="C245" s="341"/>
      <c r="D245" s="341"/>
      <c r="E245" s="341"/>
      <c r="F245" s="341"/>
      <c r="G245" s="341"/>
      <c r="H245" s="15"/>
      <c r="I245" s="15"/>
      <c r="J245" s="15"/>
      <c r="K245" s="15"/>
      <c r="L245" s="15"/>
      <c r="M245" s="2217"/>
    </row>
    <row r="246" spans="1:13" ht="24" customHeight="1" x14ac:dyDescent="0.2">
      <c r="A246" s="2221"/>
      <c r="B246" s="354"/>
      <c r="C246" s="341"/>
      <c r="D246" s="341"/>
      <c r="E246" s="341"/>
      <c r="F246" s="341"/>
      <c r="G246" s="341"/>
      <c r="H246" s="15"/>
      <c r="I246" s="15"/>
      <c r="J246" s="15"/>
      <c r="K246" s="15"/>
      <c r="L246" s="15"/>
      <c r="M246" s="2217"/>
    </row>
    <row r="247" spans="1:13" ht="24" customHeight="1" x14ac:dyDescent="0.2">
      <c r="A247" s="2221"/>
      <c r="B247" s="354"/>
      <c r="C247" s="341"/>
      <c r="D247" s="341"/>
      <c r="E247" s="341"/>
      <c r="F247" s="341"/>
      <c r="G247" s="341"/>
      <c r="H247" s="15"/>
      <c r="I247" s="15"/>
      <c r="J247" s="15"/>
      <c r="K247" s="15"/>
      <c r="L247" s="15"/>
      <c r="M247" s="2217"/>
    </row>
    <row r="248" spans="1:13" ht="24" customHeight="1" x14ac:dyDescent="0.2">
      <c r="A248" s="2221"/>
      <c r="B248" s="354"/>
      <c r="C248" s="341"/>
      <c r="D248" s="341"/>
      <c r="E248" s="341"/>
      <c r="F248" s="341"/>
      <c r="G248" s="341"/>
      <c r="H248" s="15"/>
      <c r="I248" s="15"/>
      <c r="J248" s="15"/>
      <c r="K248" s="15"/>
      <c r="L248" s="15"/>
      <c r="M248" s="2217"/>
    </row>
    <row r="249" spans="1:13" ht="24" customHeight="1" x14ac:dyDescent="0.2">
      <c r="A249" s="2221"/>
      <c r="B249" s="411"/>
      <c r="C249" s="341"/>
      <c r="D249" s="341"/>
      <c r="E249" s="341"/>
      <c r="F249" s="341"/>
      <c r="G249" s="341"/>
      <c r="H249" s="15"/>
      <c r="I249" s="15"/>
      <c r="J249" s="15"/>
      <c r="K249" s="15"/>
      <c r="L249" s="15"/>
      <c r="M249" s="2217"/>
    </row>
    <row r="250" spans="1:13" ht="24" customHeight="1" x14ac:dyDescent="0.2">
      <c r="A250" s="2221"/>
      <c r="B250" s="411"/>
      <c r="C250" s="341"/>
      <c r="D250" s="341"/>
      <c r="E250" s="341"/>
      <c r="F250" s="341"/>
      <c r="G250" s="341"/>
      <c r="H250" s="15"/>
      <c r="I250" s="15"/>
      <c r="J250" s="15"/>
      <c r="K250" s="15"/>
      <c r="L250" s="15"/>
      <c r="M250" s="2217"/>
    </row>
    <row r="251" spans="1:13" ht="24" customHeight="1" x14ac:dyDescent="0.2">
      <c r="A251" s="2221"/>
      <c r="B251" s="354"/>
      <c r="C251" s="341"/>
      <c r="D251" s="341"/>
      <c r="E251" s="341"/>
      <c r="F251" s="341"/>
      <c r="G251" s="341"/>
      <c r="H251" s="15"/>
      <c r="I251" s="15"/>
      <c r="J251" s="15"/>
      <c r="K251" s="15"/>
      <c r="L251" s="15"/>
      <c r="M251" s="2217"/>
    </row>
    <row r="252" spans="1:13" ht="24" customHeight="1" x14ac:dyDescent="0.2">
      <c r="A252" s="2221"/>
      <c r="B252" s="337"/>
      <c r="C252" s="427"/>
      <c r="D252" s="427"/>
      <c r="E252" s="427"/>
      <c r="F252" s="427"/>
      <c r="G252" s="427"/>
      <c r="H252" s="15"/>
      <c r="I252" s="15"/>
      <c r="J252" s="15"/>
      <c r="K252" s="15"/>
      <c r="L252" s="15"/>
      <c r="M252" s="2217"/>
    </row>
    <row r="253" spans="1:13" ht="24" customHeight="1" x14ac:dyDescent="0.2">
      <c r="A253" s="2220"/>
      <c r="B253" s="354"/>
      <c r="C253" s="341"/>
      <c r="D253" s="341"/>
      <c r="E253" s="341"/>
      <c r="F253" s="341"/>
      <c r="G253" s="341"/>
      <c r="H253" s="15"/>
      <c r="I253" s="15"/>
      <c r="J253" s="15"/>
      <c r="K253" s="15"/>
      <c r="L253" s="15"/>
      <c r="M253" s="2217"/>
    </row>
    <row r="254" spans="1:13" ht="24" customHeight="1" x14ac:dyDescent="0.2">
      <c r="A254" s="2220"/>
      <c r="B254" s="354"/>
      <c r="C254" s="341"/>
      <c r="D254" s="341"/>
      <c r="E254" s="341"/>
      <c r="F254" s="341"/>
      <c r="G254" s="341"/>
      <c r="H254" s="15"/>
      <c r="I254" s="15"/>
      <c r="J254" s="15"/>
      <c r="K254" s="15"/>
      <c r="L254" s="15"/>
      <c r="M254" s="2217"/>
    </row>
    <row r="255" spans="1:13" ht="24" customHeight="1" x14ac:dyDescent="0.2">
      <c r="A255" s="2220"/>
      <c r="B255" s="354"/>
      <c r="C255" s="341"/>
      <c r="D255" s="341"/>
      <c r="E255" s="341"/>
      <c r="F255" s="341"/>
      <c r="G255" s="341"/>
      <c r="H255" s="15"/>
      <c r="I255" s="15"/>
      <c r="J255" s="15"/>
      <c r="K255" s="15"/>
      <c r="L255" s="15"/>
      <c r="M255" s="2217"/>
    </row>
    <row r="256" spans="1:13" ht="24" customHeight="1" x14ac:dyDescent="0.2">
      <c r="A256" s="2220"/>
      <c r="B256" s="354"/>
      <c r="C256" s="341"/>
      <c r="D256" s="341"/>
      <c r="E256" s="341"/>
      <c r="F256" s="341"/>
      <c r="G256" s="341"/>
      <c r="H256" s="15"/>
      <c r="I256" s="15"/>
      <c r="J256" s="15"/>
      <c r="K256" s="15"/>
      <c r="L256" s="15"/>
      <c r="M256" s="2217"/>
    </row>
    <row r="257" spans="1:13" ht="24" customHeight="1" x14ac:dyDescent="0.2">
      <c r="A257" s="2220"/>
      <c r="B257" s="411"/>
      <c r="C257" s="341"/>
      <c r="D257" s="341"/>
      <c r="E257" s="341"/>
      <c r="F257" s="341"/>
      <c r="G257" s="341"/>
      <c r="H257" s="15"/>
      <c r="I257" s="15"/>
      <c r="J257" s="15"/>
      <c r="K257" s="15"/>
      <c r="L257" s="15"/>
      <c r="M257" s="2217"/>
    </row>
    <row r="258" spans="1:13" ht="24" customHeight="1" x14ac:dyDescent="0.2">
      <c r="A258" s="2220"/>
      <c r="B258" s="411"/>
      <c r="C258" s="341"/>
      <c r="D258" s="341"/>
      <c r="E258" s="341"/>
      <c r="F258" s="341"/>
      <c r="G258" s="341"/>
      <c r="H258" s="15"/>
      <c r="I258" s="15"/>
      <c r="J258" s="15"/>
      <c r="K258" s="15"/>
      <c r="L258" s="15"/>
      <c r="M258" s="2217"/>
    </row>
    <row r="259" spans="1:13" ht="24" customHeight="1" x14ac:dyDescent="0.2">
      <c r="A259" s="2220"/>
      <c r="B259" s="354"/>
      <c r="C259" s="341"/>
      <c r="D259" s="341"/>
      <c r="E259" s="341"/>
      <c r="F259" s="341"/>
      <c r="G259" s="341"/>
      <c r="H259" s="15"/>
      <c r="I259" s="15"/>
      <c r="J259" s="15"/>
      <c r="K259" s="15"/>
      <c r="L259" s="15"/>
      <c r="M259" s="2217"/>
    </row>
    <row r="260" spans="1:13" ht="24" customHeight="1" x14ac:dyDescent="0.2">
      <c r="A260" s="2220"/>
      <c r="B260" s="337"/>
      <c r="C260" s="427"/>
      <c r="D260" s="427"/>
      <c r="E260" s="427"/>
      <c r="F260" s="427"/>
      <c r="G260" s="427"/>
      <c r="H260" s="15"/>
      <c r="I260" s="15"/>
      <c r="J260" s="15"/>
      <c r="K260" s="15"/>
      <c r="L260" s="15"/>
      <c r="M260" s="2217"/>
    </row>
    <row r="261" spans="1:13" ht="24" customHeight="1" x14ac:dyDescent="0.2">
      <c r="A261" s="2220"/>
      <c r="B261" s="354"/>
      <c r="C261" s="341"/>
      <c r="D261" s="341"/>
      <c r="E261" s="341"/>
      <c r="F261" s="341"/>
      <c r="G261" s="341"/>
      <c r="H261" s="15"/>
      <c r="I261" s="15"/>
      <c r="J261" s="15"/>
      <c r="K261" s="15"/>
      <c r="L261" s="15"/>
      <c r="M261" s="2217"/>
    </row>
    <row r="262" spans="1:13" ht="24" customHeight="1" x14ac:dyDescent="0.2">
      <c r="A262" s="2220"/>
      <c r="B262" s="354"/>
      <c r="C262" s="341"/>
      <c r="D262" s="341"/>
      <c r="E262" s="341"/>
      <c r="F262" s="341"/>
      <c r="G262" s="341"/>
      <c r="H262" s="15"/>
      <c r="I262" s="15"/>
      <c r="J262" s="15"/>
      <c r="K262" s="15"/>
      <c r="L262" s="15"/>
      <c r="M262" s="2217"/>
    </row>
    <row r="263" spans="1:13" ht="24" customHeight="1" x14ac:dyDescent="0.2">
      <c r="A263" s="2220"/>
      <c r="B263" s="354"/>
      <c r="C263" s="341"/>
      <c r="D263" s="341"/>
      <c r="E263" s="341"/>
      <c r="F263" s="341"/>
      <c r="G263" s="341"/>
      <c r="H263" s="15"/>
      <c r="I263" s="15"/>
      <c r="J263" s="15"/>
      <c r="K263" s="15"/>
      <c r="L263" s="15"/>
      <c r="M263" s="2217"/>
    </row>
    <row r="264" spans="1:13" ht="24" customHeight="1" x14ac:dyDescent="0.2">
      <c r="A264" s="2220"/>
      <c r="B264" s="354"/>
      <c r="C264" s="341"/>
      <c r="D264" s="341"/>
      <c r="E264" s="341"/>
      <c r="F264" s="341"/>
      <c r="G264" s="341"/>
      <c r="H264" s="15"/>
      <c r="I264" s="15"/>
      <c r="J264" s="15"/>
      <c r="K264" s="15"/>
      <c r="L264" s="15"/>
      <c r="M264" s="2217"/>
    </row>
    <row r="265" spans="1:13" ht="24" customHeight="1" x14ac:dyDescent="0.2">
      <c r="A265" s="2220"/>
      <c r="B265" s="411"/>
      <c r="C265" s="341"/>
      <c r="D265" s="341"/>
      <c r="E265" s="341"/>
      <c r="F265" s="341"/>
      <c r="G265" s="341"/>
      <c r="H265" s="15"/>
      <c r="I265" s="15"/>
      <c r="J265" s="15"/>
      <c r="K265" s="15"/>
      <c r="L265" s="15"/>
      <c r="M265" s="2217"/>
    </row>
    <row r="266" spans="1:13" ht="24" customHeight="1" x14ac:dyDescent="0.2">
      <c r="A266" s="2220"/>
      <c r="B266" s="411"/>
      <c r="C266" s="341"/>
      <c r="D266" s="341"/>
      <c r="E266" s="341"/>
      <c r="F266" s="341"/>
      <c r="G266" s="341"/>
      <c r="H266" s="15"/>
      <c r="I266" s="15"/>
      <c r="J266" s="15"/>
      <c r="K266" s="15"/>
      <c r="L266" s="15"/>
      <c r="M266" s="2217"/>
    </row>
    <row r="267" spans="1:13" ht="24" customHeight="1" x14ac:dyDescent="0.2">
      <c r="A267" s="2220"/>
      <c r="B267" s="354"/>
      <c r="C267" s="341"/>
      <c r="D267" s="341"/>
      <c r="E267" s="341"/>
      <c r="F267" s="341"/>
      <c r="G267" s="341"/>
      <c r="H267" s="15"/>
      <c r="I267" s="15"/>
      <c r="J267" s="15"/>
      <c r="K267" s="15"/>
      <c r="L267" s="15"/>
      <c r="M267" s="2217"/>
    </row>
    <row r="268" spans="1:13" ht="24" customHeight="1" x14ac:dyDescent="0.2">
      <c r="A268" s="2220"/>
      <c r="B268" s="337"/>
      <c r="C268" s="427"/>
      <c r="D268" s="427"/>
      <c r="E268" s="427"/>
      <c r="F268" s="427"/>
      <c r="G268" s="427"/>
      <c r="H268" s="15"/>
      <c r="I268" s="15"/>
      <c r="J268" s="15"/>
      <c r="K268" s="15"/>
      <c r="L268" s="15"/>
      <c r="M268" s="2217"/>
    </row>
    <row r="269" spans="1:13" ht="24" customHeight="1" x14ac:dyDescent="0.2">
      <c r="A269" s="2221"/>
      <c r="B269" s="354"/>
      <c r="C269" s="341"/>
      <c r="D269" s="341"/>
      <c r="E269" s="341"/>
      <c r="F269" s="341"/>
      <c r="G269" s="341"/>
      <c r="H269" s="15"/>
      <c r="I269" s="15"/>
      <c r="J269" s="15"/>
      <c r="K269" s="15"/>
      <c r="L269" s="15"/>
      <c r="M269" s="2217"/>
    </row>
    <row r="270" spans="1:13" ht="24" customHeight="1" x14ac:dyDescent="0.2">
      <c r="A270" s="2221"/>
      <c r="B270" s="354"/>
      <c r="C270" s="341"/>
      <c r="D270" s="341"/>
      <c r="E270" s="341"/>
      <c r="F270" s="341"/>
      <c r="G270" s="341"/>
      <c r="H270" s="15"/>
      <c r="I270" s="15"/>
      <c r="J270" s="15"/>
      <c r="K270" s="15"/>
      <c r="L270" s="15"/>
      <c r="M270" s="2217"/>
    </row>
    <row r="271" spans="1:13" ht="24" customHeight="1" x14ac:dyDescent="0.2">
      <c r="A271" s="2221"/>
      <c r="B271" s="354"/>
      <c r="C271" s="341"/>
      <c r="D271" s="341"/>
      <c r="E271" s="341"/>
      <c r="F271" s="341"/>
      <c r="G271" s="341"/>
      <c r="H271" s="15"/>
      <c r="I271" s="15"/>
      <c r="J271" s="15"/>
      <c r="K271" s="15"/>
      <c r="L271" s="15"/>
      <c r="M271" s="2217"/>
    </row>
    <row r="272" spans="1:13" ht="24" customHeight="1" x14ac:dyDescent="0.2">
      <c r="A272" s="2221"/>
      <c r="B272" s="354"/>
      <c r="C272" s="341"/>
      <c r="D272" s="341"/>
      <c r="E272" s="341"/>
      <c r="F272" s="341"/>
      <c r="G272" s="341"/>
      <c r="H272" s="15"/>
      <c r="I272" s="15"/>
      <c r="J272" s="15"/>
      <c r="K272" s="15"/>
      <c r="L272" s="15"/>
      <c r="M272" s="2217"/>
    </row>
    <row r="273" spans="1:13" ht="24" customHeight="1" x14ac:dyDescent="0.2">
      <c r="A273" s="2221"/>
      <c r="B273" s="411"/>
      <c r="C273" s="341"/>
      <c r="D273" s="341"/>
      <c r="E273" s="341"/>
      <c r="F273" s="341"/>
      <c r="G273" s="341"/>
      <c r="H273" s="15"/>
      <c r="I273" s="15"/>
      <c r="J273" s="15"/>
      <c r="K273" s="15"/>
      <c r="L273" s="15"/>
      <c r="M273" s="2217"/>
    </row>
    <row r="274" spans="1:13" ht="24" customHeight="1" x14ac:dyDescent="0.2">
      <c r="A274" s="2221"/>
      <c r="B274" s="411"/>
      <c r="C274" s="341"/>
      <c r="D274" s="341"/>
      <c r="E274" s="341"/>
      <c r="F274" s="341"/>
      <c r="G274" s="341"/>
      <c r="H274" s="15"/>
      <c r="I274" s="15"/>
      <c r="J274" s="15"/>
      <c r="K274" s="15"/>
      <c r="L274" s="15"/>
      <c r="M274" s="2217"/>
    </row>
    <row r="275" spans="1:13" ht="24" customHeight="1" x14ac:dyDescent="0.2">
      <c r="A275" s="2221"/>
      <c r="B275" s="354"/>
      <c r="C275" s="341"/>
      <c r="D275" s="341"/>
      <c r="E275" s="341"/>
      <c r="F275" s="341"/>
      <c r="G275" s="341"/>
      <c r="H275" s="15"/>
      <c r="I275" s="15"/>
      <c r="J275" s="15"/>
      <c r="K275" s="15"/>
      <c r="L275" s="15"/>
      <c r="M275" s="2217"/>
    </row>
    <row r="276" spans="1:13" ht="24" customHeight="1" x14ac:dyDescent="0.2">
      <c r="A276" s="2221"/>
      <c r="B276" s="337"/>
      <c r="C276" s="427"/>
      <c r="D276" s="427"/>
      <c r="E276" s="427"/>
      <c r="F276" s="427"/>
      <c r="G276" s="427"/>
      <c r="H276" s="15"/>
      <c r="I276" s="15"/>
      <c r="J276" s="15"/>
      <c r="K276" s="15"/>
      <c r="L276" s="15"/>
      <c r="M276" s="2217"/>
    </row>
    <row r="277" spans="1:13" ht="24" customHeight="1" x14ac:dyDescent="0.2">
      <c r="A277" s="2221"/>
      <c r="B277" s="354"/>
      <c r="C277" s="341"/>
      <c r="D277" s="341"/>
      <c r="E277" s="341"/>
      <c r="F277" s="341"/>
      <c r="G277" s="341"/>
      <c r="H277" s="15"/>
      <c r="I277" s="15"/>
      <c r="J277" s="15"/>
      <c r="K277" s="15"/>
      <c r="L277" s="15"/>
      <c r="M277" s="2217"/>
    </row>
    <row r="278" spans="1:13" ht="24" customHeight="1" x14ac:dyDescent="0.2">
      <c r="A278" s="2221"/>
      <c r="B278" s="354"/>
      <c r="C278" s="341"/>
      <c r="D278" s="341"/>
      <c r="E278" s="341"/>
      <c r="F278" s="341"/>
      <c r="G278" s="341"/>
      <c r="H278" s="15"/>
      <c r="I278" s="15"/>
      <c r="J278" s="15"/>
      <c r="K278" s="15"/>
      <c r="L278" s="15"/>
      <c r="M278" s="2217"/>
    </row>
    <row r="279" spans="1:13" ht="24" customHeight="1" x14ac:dyDescent="0.2">
      <c r="A279" s="2221"/>
      <c r="B279" s="354"/>
      <c r="C279" s="341"/>
      <c r="D279" s="341"/>
      <c r="E279" s="341"/>
      <c r="F279" s="341"/>
      <c r="G279" s="341"/>
      <c r="H279" s="15"/>
      <c r="I279" s="15"/>
      <c r="J279" s="15"/>
      <c r="K279" s="15"/>
      <c r="L279" s="15"/>
      <c r="M279" s="2217"/>
    </row>
    <row r="280" spans="1:13" ht="24" customHeight="1" x14ac:dyDescent="0.2">
      <c r="A280" s="2221"/>
      <c r="B280" s="354"/>
      <c r="C280" s="341"/>
      <c r="D280" s="341"/>
      <c r="E280" s="341"/>
      <c r="F280" s="341"/>
      <c r="G280" s="341"/>
      <c r="H280" s="15"/>
      <c r="I280" s="15"/>
      <c r="J280" s="15"/>
      <c r="K280" s="15"/>
      <c r="L280" s="15"/>
      <c r="M280" s="2217"/>
    </row>
    <row r="281" spans="1:13" ht="24" customHeight="1" x14ac:dyDescent="0.2">
      <c r="A281" s="2221"/>
      <c r="B281" s="411"/>
      <c r="C281" s="341"/>
      <c r="D281" s="341"/>
      <c r="E281" s="341"/>
      <c r="F281" s="341"/>
      <c r="G281" s="341"/>
      <c r="H281" s="15"/>
      <c r="I281" s="15"/>
      <c r="J281" s="15"/>
      <c r="K281" s="15"/>
      <c r="L281" s="15"/>
      <c r="M281" s="2217"/>
    </row>
    <row r="282" spans="1:13" ht="24" customHeight="1" x14ac:dyDescent="0.2">
      <c r="A282" s="2221"/>
      <c r="B282" s="411"/>
      <c r="C282" s="341"/>
      <c r="D282" s="341"/>
      <c r="E282" s="341"/>
      <c r="F282" s="341"/>
      <c r="G282" s="341"/>
      <c r="H282" s="15"/>
      <c r="I282" s="15"/>
      <c r="J282" s="15"/>
      <c r="K282" s="15"/>
      <c r="L282" s="15"/>
      <c r="M282" s="2217"/>
    </row>
    <row r="283" spans="1:13" ht="24" customHeight="1" x14ac:dyDescent="0.2">
      <c r="A283" s="2221"/>
      <c r="B283" s="354"/>
      <c r="C283" s="341"/>
      <c r="D283" s="341"/>
      <c r="E283" s="341"/>
      <c r="F283" s="341"/>
      <c r="G283" s="341"/>
      <c r="H283" s="15"/>
      <c r="I283" s="15"/>
      <c r="J283" s="15"/>
      <c r="K283" s="15"/>
      <c r="L283" s="15"/>
      <c r="M283" s="2217"/>
    </row>
    <row r="284" spans="1:13" ht="24" customHeight="1" x14ac:dyDescent="0.2">
      <c r="A284" s="2221"/>
      <c r="B284" s="337"/>
      <c r="C284" s="427"/>
      <c r="D284" s="427"/>
      <c r="E284" s="427"/>
      <c r="F284" s="427"/>
      <c r="G284" s="427"/>
      <c r="H284" s="15"/>
      <c r="I284" s="15"/>
      <c r="J284" s="15"/>
      <c r="K284" s="15"/>
      <c r="L284" s="15"/>
      <c r="M284" s="2217"/>
    </row>
    <row r="285" spans="1:13" ht="24" customHeight="1" x14ac:dyDescent="0.2">
      <c r="A285" s="2221"/>
      <c r="B285" s="354"/>
      <c r="C285" s="341"/>
      <c r="D285" s="341"/>
      <c r="E285" s="341"/>
      <c r="F285" s="341"/>
      <c r="G285" s="341"/>
      <c r="H285" s="15"/>
      <c r="I285" s="15"/>
      <c r="J285" s="15"/>
      <c r="K285" s="15"/>
      <c r="L285" s="15"/>
      <c r="M285" s="2217"/>
    </row>
    <row r="286" spans="1:13" ht="24" customHeight="1" x14ac:dyDescent="0.2">
      <c r="A286" s="2221"/>
      <c r="B286" s="354"/>
      <c r="C286" s="341"/>
      <c r="D286" s="341"/>
      <c r="E286" s="341"/>
      <c r="F286" s="341"/>
      <c r="G286" s="341"/>
      <c r="H286" s="15"/>
      <c r="I286" s="15"/>
      <c r="J286" s="15"/>
      <c r="K286" s="15"/>
      <c r="L286" s="15"/>
      <c r="M286" s="2217"/>
    </row>
    <row r="287" spans="1:13" ht="24" customHeight="1" x14ac:dyDescent="0.2">
      <c r="A287" s="2221"/>
      <c r="B287" s="354"/>
      <c r="C287" s="341"/>
      <c r="D287" s="341"/>
      <c r="E287" s="341"/>
      <c r="F287" s="341"/>
      <c r="G287" s="341"/>
      <c r="H287" s="15"/>
      <c r="I287" s="15"/>
      <c r="J287" s="15"/>
      <c r="K287" s="15"/>
      <c r="L287" s="15"/>
      <c r="M287" s="2217"/>
    </row>
    <row r="288" spans="1:13" ht="24" customHeight="1" x14ac:dyDescent="0.2">
      <c r="A288" s="2221"/>
      <c r="B288" s="354"/>
      <c r="C288" s="341"/>
      <c r="D288" s="341"/>
      <c r="E288" s="341"/>
      <c r="F288" s="341"/>
      <c r="G288" s="341"/>
      <c r="H288" s="15"/>
      <c r="I288" s="15"/>
      <c r="J288" s="15"/>
      <c r="K288" s="15"/>
      <c r="L288" s="15"/>
      <c r="M288" s="2217"/>
    </row>
    <row r="289" spans="1:13" ht="24" customHeight="1" x14ac:dyDescent="0.2">
      <c r="A289" s="2221"/>
      <c r="B289" s="411"/>
      <c r="C289" s="341"/>
      <c r="D289" s="341"/>
      <c r="E289" s="341"/>
      <c r="F289" s="341"/>
      <c r="G289" s="341"/>
      <c r="H289" s="15"/>
      <c r="I289" s="15"/>
      <c r="J289" s="15"/>
      <c r="K289" s="15"/>
      <c r="L289" s="15"/>
      <c r="M289" s="2217"/>
    </row>
    <row r="290" spans="1:13" ht="24" customHeight="1" x14ac:dyDescent="0.2">
      <c r="A290" s="2221"/>
      <c r="B290" s="411"/>
      <c r="C290" s="341"/>
      <c r="D290" s="341"/>
      <c r="E290" s="341"/>
      <c r="F290" s="341"/>
      <c r="G290" s="341"/>
      <c r="H290" s="15"/>
      <c r="I290" s="15"/>
      <c r="J290" s="15"/>
      <c r="K290" s="15"/>
      <c r="L290" s="15"/>
      <c r="M290" s="2217"/>
    </row>
    <row r="291" spans="1:13" ht="24" customHeight="1" x14ac:dyDescent="0.2">
      <c r="A291" s="2221"/>
      <c r="B291" s="354"/>
      <c r="C291" s="341"/>
      <c r="D291" s="341"/>
      <c r="E291" s="341"/>
      <c r="F291" s="341"/>
      <c r="G291" s="341"/>
      <c r="H291" s="15"/>
      <c r="I291" s="15"/>
      <c r="J291" s="15"/>
      <c r="K291" s="15"/>
      <c r="L291" s="15"/>
      <c r="M291" s="2217"/>
    </row>
    <row r="292" spans="1:13" ht="24" customHeight="1" x14ac:dyDescent="0.2">
      <c r="A292" s="2221"/>
      <c r="B292" s="337"/>
      <c r="C292" s="427"/>
      <c r="D292" s="427"/>
      <c r="E292" s="427"/>
      <c r="F292" s="427"/>
      <c r="G292" s="427"/>
      <c r="H292" s="15"/>
      <c r="I292" s="15"/>
      <c r="J292" s="15"/>
      <c r="K292" s="15"/>
      <c r="L292" s="15"/>
      <c r="M292" s="2217"/>
    </row>
    <row r="293" spans="1:13" ht="24" customHeight="1" x14ac:dyDescent="0.2">
      <c r="A293" s="2221"/>
      <c r="B293" s="354"/>
      <c r="C293" s="341"/>
      <c r="D293" s="341"/>
      <c r="E293" s="341"/>
      <c r="F293" s="341"/>
      <c r="G293" s="341"/>
      <c r="H293" s="15"/>
      <c r="I293" s="15"/>
      <c r="J293" s="15"/>
      <c r="K293" s="15"/>
      <c r="L293" s="15"/>
      <c r="M293" s="2217"/>
    </row>
    <row r="294" spans="1:13" ht="24" customHeight="1" x14ac:dyDescent="0.2">
      <c r="A294" s="2221"/>
      <c r="B294" s="354"/>
      <c r="C294" s="341"/>
      <c r="D294" s="341"/>
      <c r="E294" s="341"/>
      <c r="F294" s="341"/>
      <c r="G294" s="341"/>
      <c r="H294" s="15"/>
      <c r="I294" s="15"/>
      <c r="J294" s="15"/>
      <c r="K294" s="15"/>
      <c r="L294" s="15"/>
      <c r="M294" s="2217"/>
    </row>
    <row r="295" spans="1:13" ht="24" customHeight="1" x14ac:dyDescent="0.2">
      <c r="A295" s="2221"/>
      <c r="B295" s="354"/>
      <c r="C295" s="341"/>
      <c r="D295" s="341"/>
      <c r="E295" s="341"/>
      <c r="F295" s="341"/>
      <c r="G295" s="341"/>
      <c r="H295" s="15"/>
      <c r="I295" s="15"/>
      <c r="J295" s="15"/>
      <c r="K295" s="15"/>
      <c r="L295" s="15"/>
      <c r="M295" s="2217"/>
    </row>
    <row r="296" spans="1:13" ht="24" customHeight="1" x14ac:dyDescent="0.2">
      <c r="A296" s="2221"/>
      <c r="B296" s="354"/>
      <c r="C296" s="341"/>
      <c r="D296" s="341"/>
      <c r="E296" s="341"/>
      <c r="F296" s="341"/>
      <c r="G296" s="341"/>
      <c r="H296" s="15"/>
      <c r="I296" s="15"/>
      <c r="J296" s="15"/>
      <c r="K296" s="15"/>
      <c r="L296" s="15"/>
      <c r="M296" s="2217"/>
    </row>
    <row r="297" spans="1:13" ht="24" customHeight="1" x14ac:dyDescent="0.2">
      <c r="A297" s="2221"/>
      <c r="B297" s="411"/>
      <c r="C297" s="341"/>
      <c r="D297" s="341"/>
      <c r="E297" s="341"/>
      <c r="F297" s="341"/>
      <c r="G297" s="341"/>
      <c r="H297" s="15"/>
      <c r="I297" s="15"/>
      <c r="J297" s="15"/>
      <c r="K297" s="15"/>
      <c r="L297" s="15"/>
      <c r="M297" s="2217"/>
    </row>
    <row r="298" spans="1:13" ht="24" customHeight="1" x14ac:dyDescent="0.2">
      <c r="A298" s="2221"/>
      <c r="B298" s="411"/>
      <c r="C298" s="341"/>
      <c r="D298" s="341"/>
      <c r="E298" s="341"/>
      <c r="F298" s="341"/>
      <c r="G298" s="341"/>
      <c r="H298" s="15"/>
      <c r="I298" s="15"/>
      <c r="J298" s="15"/>
      <c r="K298" s="15"/>
      <c r="L298" s="15"/>
      <c r="M298" s="2217"/>
    </row>
    <row r="299" spans="1:13" ht="24" customHeight="1" x14ac:dyDescent="0.2">
      <c r="A299" s="2221"/>
      <c r="B299" s="354"/>
      <c r="C299" s="341"/>
      <c r="D299" s="341"/>
      <c r="E299" s="341"/>
      <c r="F299" s="341"/>
      <c r="G299" s="341"/>
      <c r="H299" s="15"/>
      <c r="I299" s="15"/>
      <c r="J299" s="15"/>
      <c r="K299" s="15"/>
      <c r="L299" s="15"/>
      <c r="M299" s="2217"/>
    </row>
    <row r="300" spans="1:13" ht="24" customHeight="1" x14ac:dyDescent="0.2">
      <c r="A300" s="2221"/>
      <c r="B300" s="337"/>
      <c r="C300" s="427"/>
      <c r="D300" s="427"/>
      <c r="E300" s="427"/>
      <c r="F300" s="427"/>
      <c r="G300" s="427"/>
      <c r="H300" s="15"/>
      <c r="I300" s="15"/>
      <c r="J300" s="15"/>
      <c r="K300" s="15"/>
      <c r="L300" s="15"/>
      <c r="M300" s="2217"/>
    </row>
    <row r="301" spans="1:13" ht="33.75" customHeight="1" x14ac:dyDescent="0.2">
      <c r="A301" s="420"/>
      <c r="B301" s="56"/>
      <c r="C301" s="56"/>
      <c r="D301" s="56"/>
      <c r="E301" s="56"/>
      <c r="F301" s="56"/>
      <c r="G301" s="56"/>
      <c r="H301" s="15"/>
      <c r="I301" s="15"/>
      <c r="J301" s="15"/>
      <c r="K301" s="15"/>
      <c r="L301" s="15"/>
      <c r="M301" s="56"/>
    </row>
    <row r="302" spans="1:13" ht="39" customHeight="1" x14ac:dyDescent="0.2">
      <c r="A302" s="1570"/>
      <c r="B302" s="1570"/>
      <c r="C302" s="1570"/>
      <c r="D302" s="1570"/>
      <c r="E302" s="1570"/>
      <c r="F302" s="1570"/>
      <c r="G302" s="1570"/>
      <c r="H302" s="1570"/>
      <c r="I302" s="1570"/>
      <c r="J302" s="1570"/>
      <c r="K302" s="1570"/>
      <c r="L302" s="1570"/>
      <c r="M302" s="1570"/>
    </row>
    <row r="303" spans="1:13" ht="47.25" customHeight="1" x14ac:dyDescent="0.2">
      <c r="A303" s="1570"/>
      <c r="B303" s="1570"/>
      <c r="C303" s="1570"/>
      <c r="D303" s="1570"/>
      <c r="E303" s="1570"/>
      <c r="F303" s="1570"/>
      <c r="G303" s="1570"/>
      <c r="H303" s="1570"/>
      <c r="I303" s="1570"/>
      <c r="J303" s="1570"/>
      <c r="K303" s="1570"/>
      <c r="L303" s="1570"/>
      <c r="M303" s="1570"/>
    </row>
    <row r="304" spans="1:13" ht="38.25" customHeight="1" x14ac:dyDescent="0.2">
      <c r="A304" s="2226"/>
      <c r="B304" s="2228"/>
      <c r="C304" s="2228"/>
      <c r="D304" s="2228"/>
      <c r="E304" s="2228"/>
      <c r="F304" s="2228"/>
      <c r="G304" s="2228"/>
      <c r="H304" s="15"/>
      <c r="I304" s="15"/>
      <c r="J304" s="15"/>
      <c r="K304" s="15"/>
      <c r="L304" s="15"/>
      <c r="M304" s="2226"/>
    </row>
    <row r="305" spans="1:13" ht="35.25" customHeight="1" x14ac:dyDescent="0.2">
      <c r="A305" s="2226"/>
      <c r="B305" s="2228"/>
      <c r="C305" s="354"/>
      <c r="D305" s="354"/>
      <c r="E305" s="354"/>
      <c r="F305" s="354"/>
      <c r="G305" s="2228"/>
      <c r="H305" s="15"/>
      <c r="I305" s="15"/>
      <c r="J305" s="15"/>
      <c r="K305" s="15"/>
      <c r="L305" s="15"/>
      <c r="M305" s="2226"/>
    </row>
    <row r="306" spans="1:13" ht="33" customHeight="1" x14ac:dyDescent="0.2">
      <c r="A306" s="418"/>
      <c r="B306" s="419"/>
      <c r="C306" s="419"/>
      <c r="D306" s="419"/>
      <c r="E306" s="422"/>
      <c r="F306" s="419"/>
      <c r="G306" s="355"/>
      <c r="H306" s="15"/>
      <c r="I306" s="15"/>
      <c r="J306" s="15"/>
      <c r="K306" s="15"/>
      <c r="L306" s="15"/>
      <c r="M306" s="390"/>
    </row>
    <row r="307" spans="1:13" ht="20.100000000000001" customHeight="1" x14ac:dyDescent="0.2">
      <c r="A307" s="2220"/>
      <c r="B307" s="354"/>
      <c r="C307" s="341"/>
      <c r="D307" s="341"/>
      <c r="E307" s="341"/>
      <c r="F307" s="341"/>
      <c r="G307" s="341"/>
      <c r="H307" s="15"/>
      <c r="I307" s="15"/>
      <c r="J307" s="15"/>
      <c r="K307" s="15"/>
      <c r="L307" s="15"/>
      <c r="M307" s="2223"/>
    </row>
    <row r="308" spans="1:13" ht="20.100000000000001" customHeight="1" x14ac:dyDescent="0.2">
      <c r="A308" s="2220"/>
      <c r="B308" s="354"/>
      <c r="C308" s="341"/>
      <c r="D308" s="341"/>
      <c r="E308" s="341"/>
      <c r="F308" s="341"/>
      <c r="G308" s="341"/>
      <c r="H308" s="15"/>
      <c r="I308" s="15"/>
      <c r="J308" s="15"/>
      <c r="K308" s="15"/>
      <c r="L308" s="15"/>
      <c r="M308" s="2223"/>
    </row>
    <row r="309" spans="1:13" ht="20.100000000000001" customHeight="1" x14ac:dyDescent="0.2">
      <c r="A309" s="2220"/>
      <c r="B309" s="354"/>
      <c r="C309" s="341"/>
      <c r="D309" s="341"/>
      <c r="E309" s="341"/>
      <c r="F309" s="341"/>
      <c r="G309" s="341"/>
      <c r="H309" s="15"/>
      <c r="I309" s="15"/>
      <c r="J309" s="15"/>
      <c r="K309" s="15"/>
      <c r="L309" s="15"/>
      <c r="M309" s="2223"/>
    </row>
    <row r="310" spans="1:13" ht="20.100000000000001" customHeight="1" x14ac:dyDescent="0.2">
      <c r="A310" s="2220"/>
      <c r="B310" s="354"/>
      <c r="C310" s="341"/>
      <c r="D310" s="341"/>
      <c r="E310" s="341"/>
      <c r="F310" s="341"/>
      <c r="G310" s="341"/>
      <c r="H310" s="15"/>
      <c r="I310" s="15"/>
      <c r="J310" s="15"/>
      <c r="K310" s="15"/>
      <c r="L310" s="15"/>
      <c r="M310" s="2223"/>
    </row>
    <row r="311" spans="1:13" ht="20.100000000000001" customHeight="1" x14ac:dyDescent="0.2">
      <c r="A311" s="2220"/>
      <c r="B311" s="411"/>
      <c r="C311" s="341"/>
      <c r="D311" s="341"/>
      <c r="E311" s="341"/>
      <c r="F311" s="341"/>
      <c r="G311" s="341"/>
      <c r="H311" s="15"/>
      <c r="I311" s="15"/>
      <c r="J311" s="15"/>
      <c r="K311" s="15"/>
      <c r="L311" s="15"/>
      <c r="M311" s="2223"/>
    </row>
    <row r="312" spans="1:13" ht="20.100000000000001" customHeight="1" x14ac:dyDescent="0.2">
      <c r="A312" s="2220"/>
      <c r="B312" s="411"/>
      <c r="C312" s="341"/>
      <c r="D312" s="341"/>
      <c r="E312" s="341"/>
      <c r="F312" s="341"/>
      <c r="G312" s="341"/>
      <c r="H312" s="15"/>
      <c r="I312" s="15"/>
      <c r="J312" s="15"/>
      <c r="K312" s="15"/>
      <c r="L312" s="15"/>
      <c r="M312" s="2223"/>
    </row>
    <row r="313" spans="1:13" ht="20.100000000000001" customHeight="1" x14ac:dyDescent="0.2">
      <c r="A313" s="2220"/>
      <c r="B313" s="354"/>
      <c r="C313" s="341"/>
      <c r="D313" s="341"/>
      <c r="E313" s="341"/>
      <c r="F313" s="341"/>
      <c r="G313" s="341"/>
      <c r="H313" s="15"/>
      <c r="I313" s="15"/>
      <c r="J313" s="15"/>
      <c r="K313" s="15"/>
      <c r="L313" s="15"/>
      <c r="M313" s="2223"/>
    </row>
    <row r="314" spans="1:13" ht="20.100000000000001" customHeight="1" x14ac:dyDescent="0.2">
      <c r="A314" s="2220"/>
      <c r="B314" s="337"/>
      <c r="C314" s="427"/>
      <c r="D314" s="427"/>
      <c r="E314" s="427"/>
      <c r="F314" s="427"/>
      <c r="G314" s="427"/>
      <c r="H314" s="15"/>
      <c r="I314" s="15"/>
      <c r="J314" s="15"/>
      <c r="K314" s="15"/>
      <c r="L314" s="15"/>
      <c r="M314" s="2223"/>
    </row>
    <row r="315" spans="1:13" ht="20.100000000000001" customHeight="1" x14ac:dyDescent="0.2">
      <c r="A315" s="2221"/>
      <c r="B315" s="354"/>
      <c r="C315" s="341"/>
      <c r="D315" s="341"/>
      <c r="E315" s="341"/>
      <c r="F315" s="341"/>
      <c r="G315" s="341"/>
      <c r="H315" s="15"/>
      <c r="I315" s="15"/>
      <c r="J315" s="15"/>
      <c r="K315" s="15"/>
      <c r="L315" s="15"/>
      <c r="M315" s="2223"/>
    </row>
    <row r="316" spans="1:13" ht="20.100000000000001" customHeight="1" x14ac:dyDescent="0.2">
      <c r="A316" s="2221"/>
      <c r="B316" s="354"/>
      <c r="C316" s="341"/>
      <c r="D316" s="341"/>
      <c r="E316" s="341"/>
      <c r="F316" s="341"/>
      <c r="G316" s="341"/>
      <c r="H316" s="15"/>
      <c r="I316" s="15"/>
      <c r="J316" s="15"/>
      <c r="K316" s="15"/>
      <c r="L316" s="15"/>
      <c r="M316" s="2223"/>
    </row>
    <row r="317" spans="1:13" ht="20.100000000000001" customHeight="1" x14ac:dyDescent="0.2">
      <c r="A317" s="2221"/>
      <c r="B317" s="354"/>
      <c r="C317" s="341"/>
      <c r="D317" s="341"/>
      <c r="E317" s="341"/>
      <c r="F317" s="341"/>
      <c r="G317" s="341"/>
      <c r="H317" s="15"/>
      <c r="I317" s="15"/>
      <c r="J317" s="15"/>
      <c r="K317" s="15"/>
      <c r="L317" s="15"/>
      <c r="M317" s="2223"/>
    </row>
    <row r="318" spans="1:13" ht="20.100000000000001" customHeight="1" x14ac:dyDescent="0.2">
      <c r="A318" s="2221"/>
      <c r="B318" s="354"/>
      <c r="C318" s="341"/>
      <c r="D318" s="341"/>
      <c r="E318" s="341"/>
      <c r="F318" s="341"/>
      <c r="G318" s="341"/>
      <c r="H318" s="15"/>
      <c r="I318" s="15"/>
      <c r="J318" s="15"/>
      <c r="K318" s="15"/>
      <c r="L318" s="15"/>
      <c r="M318" s="2223"/>
    </row>
    <row r="319" spans="1:13" ht="20.100000000000001" customHeight="1" x14ac:dyDescent="0.2">
      <c r="A319" s="2221"/>
      <c r="B319" s="411"/>
      <c r="C319" s="341"/>
      <c r="D319" s="341"/>
      <c r="E319" s="341"/>
      <c r="F319" s="341"/>
      <c r="G319" s="341"/>
      <c r="H319" s="15"/>
      <c r="I319" s="15"/>
      <c r="J319" s="15"/>
      <c r="K319" s="15"/>
      <c r="L319" s="15"/>
      <c r="M319" s="2223"/>
    </row>
    <row r="320" spans="1:13" ht="20.100000000000001" customHeight="1" x14ac:dyDescent="0.2">
      <c r="A320" s="2221"/>
      <c r="B320" s="411"/>
      <c r="C320" s="341"/>
      <c r="D320" s="341"/>
      <c r="E320" s="341"/>
      <c r="F320" s="341"/>
      <c r="G320" s="341"/>
      <c r="H320" s="15"/>
      <c r="I320" s="15"/>
      <c r="J320" s="15"/>
      <c r="K320" s="15"/>
      <c r="L320" s="15"/>
      <c r="M320" s="2223"/>
    </row>
    <row r="321" spans="1:13" ht="20.100000000000001" customHeight="1" x14ac:dyDescent="0.2">
      <c r="A321" s="2221"/>
      <c r="B321" s="354"/>
      <c r="C321" s="341"/>
      <c r="D321" s="341"/>
      <c r="E321" s="341"/>
      <c r="F321" s="341"/>
      <c r="G321" s="341"/>
      <c r="H321" s="15"/>
      <c r="I321" s="15"/>
      <c r="J321" s="15"/>
      <c r="K321" s="15"/>
      <c r="L321" s="15"/>
      <c r="M321" s="2223"/>
    </row>
    <row r="322" spans="1:13" ht="20.100000000000001" customHeight="1" x14ac:dyDescent="0.2">
      <c r="A322" s="2221"/>
      <c r="B322" s="337"/>
      <c r="C322" s="427"/>
      <c r="D322" s="427"/>
      <c r="E322" s="427"/>
      <c r="F322" s="427"/>
      <c r="G322" s="427"/>
      <c r="H322" s="15"/>
      <c r="I322" s="15"/>
      <c r="J322" s="15"/>
      <c r="K322" s="15"/>
      <c r="L322" s="15"/>
      <c r="M322" s="2223"/>
    </row>
    <row r="323" spans="1:13" ht="20.100000000000001" customHeight="1" x14ac:dyDescent="0.2">
      <c r="A323" s="2221"/>
      <c r="B323" s="354"/>
      <c r="C323" s="341"/>
      <c r="D323" s="341"/>
      <c r="E323" s="341"/>
      <c r="F323" s="341"/>
      <c r="G323" s="341"/>
      <c r="H323" s="15"/>
      <c r="I323" s="15"/>
      <c r="J323" s="15"/>
      <c r="K323" s="15"/>
      <c r="L323" s="15"/>
      <c r="M323" s="2223"/>
    </row>
    <row r="324" spans="1:13" ht="20.100000000000001" customHeight="1" x14ac:dyDescent="0.2">
      <c r="A324" s="2221"/>
      <c r="B324" s="354"/>
      <c r="C324" s="341"/>
      <c r="D324" s="341"/>
      <c r="E324" s="341"/>
      <c r="F324" s="341"/>
      <c r="G324" s="341"/>
      <c r="H324" s="15"/>
      <c r="I324" s="15"/>
      <c r="J324" s="15"/>
      <c r="K324" s="15"/>
      <c r="L324" s="15"/>
      <c r="M324" s="2223"/>
    </row>
    <row r="325" spans="1:13" ht="20.100000000000001" customHeight="1" x14ac:dyDescent="0.2">
      <c r="A325" s="2221"/>
      <c r="B325" s="354"/>
      <c r="C325" s="341"/>
      <c r="D325" s="341"/>
      <c r="E325" s="341"/>
      <c r="F325" s="341"/>
      <c r="G325" s="341"/>
      <c r="H325" s="15"/>
      <c r="I325" s="15"/>
      <c r="J325" s="15"/>
      <c r="K325" s="15"/>
      <c r="L325" s="15"/>
      <c r="M325" s="2223"/>
    </row>
    <row r="326" spans="1:13" ht="20.100000000000001" customHeight="1" x14ac:dyDescent="0.2">
      <c r="A326" s="2221"/>
      <c r="B326" s="354"/>
      <c r="C326" s="341"/>
      <c r="D326" s="341"/>
      <c r="E326" s="341"/>
      <c r="F326" s="341"/>
      <c r="G326" s="341"/>
      <c r="H326" s="15"/>
      <c r="I326" s="15"/>
      <c r="J326" s="15"/>
      <c r="K326" s="15"/>
      <c r="L326" s="15"/>
      <c r="M326" s="2223"/>
    </row>
    <row r="327" spans="1:13" ht="20.100000000000001" customHeight="1" x14ac:dyDescent="0.2">
      <c r="A327" s="2221"/>
      <c r="B327" s="411"/>
      <c r="C327" s="341"/>
      <c r="D327" s="341"/>
      <c r="E327" s="341"/>
      <c r="F327" s="341"/>
      <c r="G327" s="341"/>
      <c r="H327" s="15"/>
      <c r="I327" s="15"/>
      <c r="J327" s="15"/>
      <c r="K327" s="15"/>
      <c r="L327" s="15"/>
      <c r="M327" s="2223"/>
    </row>
    <row r="328" spans="1:13" ht="20.100000000000001" customHeight="1" x14ac:dyDescent="0.2">
      <c r="A328" s="2221"/>
      <c r="B328" s="411"/>
      <c r="C328" s="341"/>
      <c r="D328" s="341"/>
      <c r="E328" s="341"/>
      <c r="F328" s="341"/>
      <c r="G328" s="341"/>
      <c r="H328" s="15"/>
      <c r="I328" s="15"/>
      <c r="J328" s="15"/>
      <c r="K328" s="15"/>
      <c r="L328" s="15"/>
      <c r="M328" s="2223"/>
    </row>
    <row r="329" spans="1:13" ht="20.100000000000001" customHeight="1" x14ac:dyDescent="0.2">
      <c r="A329" s="2221"/>
      <c r="B329" s="354"/>
      <c r="C329" s="341"/>
      <c r="D329" s="341"/>
      <c r="E329" s="341"/>
      <c r="F329" s="341"/>
      <c r="G329" s="341"/>
      <c r="H329" s="15"/>
      <c r="I329" s="15"/>
      <c r="J329" s="15"/>
      <c r="K329" s="15"/>
      <c r="L329" s="15"/>
      <c r="M329" s="2223"/>
    </row>
    <row r="330" spans="1:13" ht="20.100000000000001" customHeight="1" x14ac:dyDescent="0.2">
      <c r="A330" s="2221"/>
      <c r="B330" s="337"/>
      <c r="C330" s="427"/>
      <c r="D330" s="427"/>
      <c r="E330" s="427"/>
      <c r="F330" s="427"/>
      <c r="G330" s="427"/>
      <c r="H330" s="15"/>
      <c r="I330" s="15"/>
      <c r="J330" s="15"/>
      <c r="K330" s="15"/>
      <c r="L330" s="15"/>
      <c r="M330" s="2223"/>
    </row>
    <row r="331" spans="1:13" ht="20.100000000000001" customHeight="1" x14ac:dyDescent="0.2">
      <c r="A331" s="2220"/>
      <c r="B331" s="354"/>
      <c r="C331" s="341"/>
      <c r="D331" s="341"/>
      <c r="E331" s="341"/>
      <c r="F331" s="341"/>
      <c r="G331" s="341"/>
      <c r="H331" s="15"/>
      <c r="I331" s="15"/>
      <c r="J331" s="15"/>
      <c r="K331" s="15"/>
      <c r="L331" s="15"/>
      <c r="M331" s="2217"/>
    </row>
    <row r="332" spans="1:13" ht="20.100000000000001" customHeight="1" x14ac:dyDescent="0.2">
      <c r="A332" s="2220"/>
      <c r="B332" s="354"/>
      <c r="C332" s="341"/>
      <c r="D332" s="341"/>
      <c r="E332" s="341"/>
      <c r="F332" s="341"/>
      <c r="G332" s="341"/>
      <c r="H332" s="15"/>
      <c r="I332" s="15"/>
      <c r="J332" s="15"/>
      <c r="K332" s="15"/>
      <c r="L332" s="15"/>
      <c r="M332" s="2217"/>
    </row>
    <row r="333" spans="1:13" ht="20.100000000000001" customHeight="1" x14ac:dyDescent="0.2">
      <c r="A333" s="2220"/>
      <c r="B333" s="354"/>
      <c r="C333" s="341"/>
      <c r="D333" s="341"/>
      <c r="E333" s="341"/>
      <c r="F333" s="341"/>
      <c r="G333" s="341"/>
      <c r="H333" s="15"/>
      <c r="I333" s="15"/>
      <c r="J333" s="15"/>
      <c r="K333" s="15"/>
      <c r="L333" s="15"/>
      <c r="M333" s="2217"/>
    </row>
    <row r="334" spans="1:13" ht="20.100000000000001" customHeight="1" x14ac:dyDescent="0.2">
      <c r="A334" s="2220"/>
      <c r="B334" s="354"/>
      <c r="C334" s="341"/>
      <c r="D334" s="341"/>
      <c r="E334" s="341"/>
      <c r="F334" s="341"/>
      <c r="G334" s="341"/>
      <c r="H334" s="15"/>
      <c r="I334" s="15"/>
      <c r="J334" s="15"/>
      <c r="K334" s="15"/>
      <c r="L334" s="15"/>
      <c r="M334" s="2217"/>
    </row>
    <row r="335" spans="1:13" ht="20.100000000000001" customHeight="1" x14ac:dyDescent="0.2">
      <c r="A335" s="2220"/>
      <c r="B335" s="411"/>
      <c r="C335" s="341"/>
      <c r="D335" s="341"/>
      <c r="E335" s="341"/>
      <c r="F335" s="341"/>
      <c r="G335" s="341"/>
      <c r="H335" s="15"/>
      <c r="I335" s="15"/>
      <c r="J335" s="15"/>
      <c r="K335" s="15"/>
      <c r="L335" s="15"/>
      <c r="M335" s="2217"/>
    </row>
    <row r="336" spans="1:13" ht="20.100000000000001" customHeight="1" x14ac:dyDescent="0.2">
      <c r="A336" s="2220"/>
      <c r="B336" s="411"/>
      <c r="C336" s="341"/>
      <c r="D336" s="341"/>
      <c r="E336" s="341"/>
      <c r="F336" s="341"/>
      <c r="G336" s="341"/>
      <c r="H336" s="15"/>
      <c r="I336" s="15"/>
      <c r="J336" s="15"/>
      <c r="K336" s="15"/>
      <c r="L336" s="15"/>
      <c r="M336" s="2217"/>
    </row>
    <row r="337" spans="1:13" ht="20.100000000000001" customHeight="1" x14ac:dyDescent="0.2">
      <c r="A337" s="2220"/>
      <c r="B337" s="354"/>
      <c r="C337" s="341"/>
      <c r="D337" s="341"/>
      <c r="E337" s="341"/>
      <c r="F337" s="341"/>
      <c r="G337" s="341"/>
      <c r="H337" s="15"/>
      <c r="I337" s="15"/>
      <c r="J337" s="15"/>
      <c r="K337" s="15"/>
      <c r="L337" s="15"/>
      <c r="M337" s="2217"/>
    </row>
    <row r="338" spans="1:13" ht="20.100000000000001" customHeight="1" x14ac:dyDescent="0.2">
      <c r="A338" s="2220"/>
      <c r="B338" s="337"/>
      <c r="C338" s="427"/>
      <c r="D338" s="427"/>
      <c r="E338" s="427"/>
      <c r="F338" s="427"/>
      <c r="G338" s="427"/>
      <c r="H338" s="15"/>
      <c r="I338" s="15"/>
      <c r="J338" s="15"/>
      <c r="K338" s="15"/>
      <c r="L338" s="15"/>
      <c r="M338" s="2217"/>
    </row>
    <row r="339" spans="1:13" ht="20.100000000000001" customHeight="1" x14ac:dyDescent="0.2">
      <c r="A339" s="2220"/>
      <c r="B339" s="354"/>
      <c r="C339" s="341"/>
      <c r="D339" s="341"/>
      <c r="E339" s="341"/>
      <c r="F339" s="341"/>
      <c r="G339" s="341"/>
      <c r="H339" s="15"/>
      <c r="I339" s="15"/>
      <c r="J339" s="15"/>
      <c r="K339" s="15"/>
      <c r="L339" s="15"/>
      <c r="M339" s="2217"/>
    </row>
    <row r="340" spans="1:13" ht="20.100000000000001" customHeight="1" x14ac:dyDescent="0.2">
      <c r="A340" s="2220"/>
      <c r="B340" s="354"/>
      <c r="C340" s="341"/>
      <c r="D340" s="341"/>
      <c r="E340" s="341"/>
      <c r="F340" s="341"/>
      <c r="G340" s="341"/>
      <c r="H340" s="15"/>
      <c r="I340" s="15"/>
      <c r="J340" s="15"/>
      <c r="K340" s="15"/>
      <c r="L340" s="15"/>
      <c r="M340" s="2217"/>
    </row>
    <row r="341" spans="1:13" ht="20.100000000000001" customHeight="1" x14ac:dyDescent="0.2">
      <c r="A341" s="2220"/>
      <c r="B341" s="354"/>
      <c r="C341" s="341"/>
      <c r="D341" s="341"/>
      <c r="E341" s="341"/>
      <c r="F341" s="341"/>
      <c r="G341" s="341"/>
      <c r="H341" s="15"/>
      <c r="I341" s="15"/>
      <c r="J341" s="15"/>
      <c r="K341" s="15"/>
      <c r="L341" s="15"/>
      <c r="M341" s="2217"/>
    </row>
    <row r="342" spans="1:13" ht="20.100000000000001" customHeight="1" x14ac:dyDescent="0.2">
      <c r="A342" s="2220"/>
      <c r="B342" s="354"/>
      <c r="C342" s="341"/>
      <c r="D342" s="341"/>
      <c r="E342" s="341"/>
      <c r="F342" s="341"/>
      <c r="G342" s="341"/>
      <c r="H342" s="15"/>
      <c r="I342" s="15"/>
      <c r="J342" s="15"/>
      <c r="K342" s="15"/>
      <c r="L342" s="15"/>
      <c r="M342" s="2217"/>
    </row>
    <row r="343" spans="1:13" ht="20.100000000000001" customHeight="1" x14ac:dyDescent="0.2">
      <c r="A343" s="2220"/>
      <c r="B343" s="411"/>
      <c r="C343" s="341"/>
      <c r="D343" s="341"/>
      <c r="E343" s="341"/>
      <c r="F343" s="341"/>
      <c r="G343" s="427"/>
      <c r="H343" s="15"/>
      <c r="I343" s="15"/>
      <c r="J343" s="15"/>
      <c r="K343" s="15"/>
      <c r="L343" s="15"/>
      <c r="M343" s="2217"/>
    </row>
    <row r="344" spans="1:13" ht="20.100000000000001" customHeight="1" x14ac:dyDescent="0.2">
      <c r="A344" s="2220"/>
      <c r="B344" s="411"/>
      <c r="C344" s="341"/>
      <c r="D344" s="341"/>
      <c r="E344" s="341"/>
      <c r="F344" s="341"/>
      <c r="G344" s="341"/>
      <c r="H344" s="15"/>
      <c r="I344" s="15"/>
      <c r="J344" s="15"/>
      <c r="K344" s="15"/>
      <c r="L344" s="15"/>
      <c r="M344" s="2217"/>
    </row>
    <row r="345" spans="1:13" ht="20.100000000000001" customHeight="1" x14ac:dyDescent="0.2">
      <c r="A345" s="2220"/>
      <c r="B345" s="354"/>
      <c r="C345" s="341"/>
      <c r="D345" s="341"/>
      <c r="E345" s="341"/>
      <c r="F345" s="341"/>
      <c r="G345" s="341"/>
      <c r="H345" s="15"/>
      <c r="I345" s="15"/>
      <c r="J345" s="15"/>
      <c r="K345" s="15"/>
      <c r="L345" s="15"/>
      <c r="M345" s="2217"/>
    </row>
    <row r="346" spans="1:13" ht="20.100000000000001" customHeight="1" x14ac:dyDescent="0.2">
      <c r="A346" s="2220"/>
      <c r="B346" s="337"/>
      <c r="C346" s="427"/>
      <c r="D346" s="427"/>
      <c r="E346" s="427"/>
      <c r="F346" s="427"/>
      <c r="G346" s="427"/>
      <c r="H346" s="15"/>
      <c r="I346" s="15"/>
      <c r="J346" s="15"/>
      <c r="K346" s="15"/>
      <c r="L346" s="15"/>
      <c r="M346" s="2217"/>
    </row>
    <row r="347" spans="1:13" ht="20.100000000000001" customHeight="1" x14ac:dyDescent="0.2">
      <c r="A347" s="2221"/>
      <c r="B347" s="354"/>
      <c r="C347" s="341"/>
      <c r="D347" s="341"/>
      <c r="E347" s="341"/>
      <c r="F347" s="341"/>
      <c r="G347" s="341"/>
      <c r="H347" s="15"/>
      <c r="I347" s="15"/>
      <c r="J347" s="15"/>
      <c r="K347" s="15"/>
      <c r="L347" s="15"/>
      <c r="M347" s="2217"/>
    </row>
    <row r="348" spans="1:13" ht="20.100000000000001" customHeight="1" x14ac:dyDescent="0.2">
      <c r="A348" s="2221"/>
      <c r="B348" s="354"/>
      <c r="C348" s="341"/>
      <c r="D348" s="341"/>
      <c r="E348" s="341"/>
      <c r="F348" s="341"/>
      <c r="G348" s="427"/>
      <c r="H348" s="15"/>
      <c r="I348" s="15"/>
      <c r="J348" s="15"/>
      <c r="K348" s="15"/>
      <c r="L348" s="15"/>
      <c r="M348" s="2217"/>
    </row>
    <row r="349" spans="1:13" ht="20.100000000000001" customHeight="1" x14ac:dyDescent="0.2">
      <c r="A349" s="2221"/>
      <c r="B349" s="354"/>
      <c r="C349" s="341"/>
      <c r="D349" s="341"/>
      <c r="E349" s="341"/>
      <c r="F349" s="341"/>
      <c r="G349" s="341"/>
      <c r="H349" s="15"/>
      <c r="I349" s="15"/>
      <c r="J349" s="15"/>
      <c r="K349" s="15"/>
      <c r="L349" s="15"/>
      <c r="M349" s="2217"/>
    </row>
    <row r="350" spans="1:13" ht="20.100000000000001" customHeight="1" x14ac:dyDescent="0.2">
      <c r="A350" s="2221"/>
      <c r="B350" s="354"/>
      <c r="C350" s="341"/>
      <c r="D350" s="341"/>
      <c r="E350" s="341"/>
      <c r="F350" s="341"/>
      <c r="G350" s="427"/>
      <c r="H350" s="15"/>
      <c r="I350" s="15"/>
      <c r="J350" s="15"/>
      <c r="K350" s="15"/>
      <c r="L350" s="15"/>
      <c r="M350" s="2217"/>
    </row>
    <row r="351" spans="1:13" ht="20.100000000000001" customHeight="1" x14ac:dyDescent="0.2">
      <c r="A351" s="2221"/>
      <c r="B351" s="411"/>
      <c r="C351" s="341"/>
      <c r="D351" s="341"/>
      <c r="E351" s="341"/>
      <c r="F351" s="341"/>
      <c r="G351" s="427"/>
      <c r="H351" s="15"/>
      <c r="I351" s="15"/>
      <c r="J351" s="15"/>
      <c r="K351" s="15"/>
      <c r="L351" s="15"/>
      <c r="M351" s="2217"/>
    </row>
    <row r="352" spans="1:13" ht="20.100000000000001" customHeight="1" x14ac:dyDescent="0.2">
      <c r="A352" s="2221"/>
      <c r="B352" s="411"/>
      <c r="C352" s="341"/>
      <c r="D352" s="341"/>
      <c r="E352" s="341"/>
      <c r="F352" s="341"/>
      <c r="G352" s="427"/>
      <c r="H352" s="15"/>
      <c r="I352" s="15"/>
      <c r="J352" s="15"/>
      <c r="K352" s="15"/>
      <c r="L352" s="15"/>
      <c r="M352" s="2217"/>
    </row>
    <row r="353" spans="1:13" ht="20.100000000000001" customHeight="1" x14ac:dyDescent="0.2">
      <c r="A353" s="2221"/>
      <c r="B353" s="354"/>
      <c r="C353" s="341"/>
      <c r="D353" s="341"/>
      <c r="E353" s="341"/>
      <c r="F353" s="341"/>
      <c r="G353" s="427"/>
      <c r="H353" s="15"/>
      <c r="I353" s="15"/>
      <c r="J353" s="15"/>
      <c r="K353" s="15"/>
      <c r="L353" s="15"/>
      <c r="M353" s="2217"/>
    </row>
    <row r="354" spans="1:13" ht="20.100000000000001" customHeight="1" x14ac:dyDescent="0.2">
      <c r="A354" s="2221"/>
      <c r="B354" s="337"/>
      <c r="C354" s="427"/>
      <c r="D354" s="427"/>
      <c r="E354" s="427"/>
      <c r="F354" s="427"/>
      <c r="G354" s="427"/>
      <c r="H354" s="15"/>
      <c r="I354" s="15"/>
      <c r="J354" s="15"/>
      <c r="K354" s="15"/>
      <c r="L354" s="15"/>
      <c r="M354" s="2217"/>
    </row>
    <row r="355" spans="1:13" ht="20.100000000000001" customHeight="1" x14ac:dyDescent="0.2">
      <c r="A355" s="2221"/>
      <c r="B355" s="354"/>
      <c r="C355" s="341"/>
      <c r="D355" s="341"/>
      <c r="E355" s="341"/>
      <c r="F355" s="341"/>
      <c r="G355" s="341"/>
      <c r="H355" s="15"/>
      <c r="I355" s="15"/>
      <c r="J355" s="15"/>
      <c r="K355" s="15"/>
      <c r="L355" s="15"/>
      <c r="M355" s="2217"/>
    </row>
    <row r="356" spans="1:13" ht="20.100000000000001" customHeight="1" x14ac:dyDescent="0.2">
      <c r="A356" s="2221"/>
      <c r="B356" s="354"/>
      <c r="C356" s="341"/>
      <c r="D356" s="341"/>
      <c r="E356" s="341"/>
      <c r="F356" s="341"/>
      <c r="G356" s="427"/>
      <c r="H356" s="15"/>
      <c r="I356" s="15"/>
      <c r="J356" s="15"/>
      <c r="K356" s="15"/>
      <c r="L356" s="15"/>
      <c r="M356" s="2217"/>
    </row>
    <row r="357" spans="1:13" ht="20.100000000000001" customHeight="1" x14ac:dyDescent="0.2">
      <c r="A357" s="2221"/>
      <c r="B357" s="354"/>
      <c r="C357" s="341"/>
      <c r="D357" s="341"/>
      <c r="E357" s="341"/>
      <c r="F357" s="341"/>
      <c r="G357" s="341"/>
      <c r="H357" s="15"/>
      <c r="I357" s="15"/>
      <c r="J357" s="15"/>
      <c r="K357" s="15"/>
      <c r="L357" s="15"/>
      <c r="M357" s="2217"/>
    </row>
    <row r="358" spans="1:13" ht="20.100000000000001" customHeight="1" x14ac:dyDescent="0.2">
      <c r="A358" s="2221"/>
      <c r="B358" s="354"/>
      <c r="C358" s="341"/>
      <c r="D358" s="341"/>
      <c r="E358" s="341"/>
      <c r="F358" s="341"/>
      <c r="G358" s="427"/>
      <c r="H358" s="15"/>
      <c r="I358" s="15"/>
      <c r="J358" s="15"/>
      <c r="K358" s="15"/>
      <c r="L358" s="15"/>
      <c r="M358" s="2217"/>
    </row>
    <row r="359" spans="1:13" ht="20.100000000000001" customHeight="1" x14ac:dyDescent="0.2">
      <c r="A359" s="2221"/>
      <c r="B359" s="411"/>
      <c r="C359" s="341"/>
      <c r="D359" s="341"/>
      <c r="E359" s="341"/>
      <c r="F359" s="341"/>
      <c r="G359" s="427"/>
      <c r="H359" s="15"/>
      <c r="I359" s="15"/>
      <c r="J359" s="15"/>
      <c r="K359" s="15"/>
      <c r="L359" s="15"/>
      <c r="M359" s="2217"/>
    </row>
    <row r="360" spans="1:13" ht="20.100000000000001" customHeight="1" x14ac:dyDescent="0.2">
      <c r="A360" s="2221"/>
      <c r="B360" s="411"/>
      <c r="C360" s="341"/>
      <c r="D360" s="341"/>
      <c r="E360" s="341"/>
      <c r="F360" s="341"/>
      <c r="G360" s="427"/>
      <c r="H360" s="15"/>
      <c r="I360" s="15"/>
      <c r="J360" s="15"/>
      <c r="K360" s="15"/>
      <c r="L360" s="15"/>
      <c r="M360" s="2217"/>
    </row>
    <row r="361" spans="1:13" ht="20.100000000000001" customHeight="1" x14ac:dyDescent="0.2">
      <c r="A361" s="2221"/>
      <c r="B361" s="354"/>
      <c r="C361" s="341"/>
      <c r="D361" s="341"/>
      <c r="E361" s="341"/>
      <c r="F361" s="341"/>
      <c r="G361" s="427"/>
      <c r="H361" s="15"/>
      <c r="I361" s="15"/>
      <c r="J361" s="15"/>
      <c r="K361" s="15"/>
      <c r="L361" s="15"/>
      <c r="M361" s="2217"/>
    </row>
    <row r="362" spans="1:13" ht="20.100000000000001" customHeight="1" x14ac:dyDescent="0.2">
      <c r="A362" s="2221"/>
      <c r="B362" s="337"/>
      <c r="C362" s="427"/>
      <c r="D362" s="427"/>
      <c r="E362" s="427"/>
      <c r="F362" s="427"/>
      <c r="G362" s="427"/>
      <c r="H362" s="15"/>
      <c r="I362" s="15"/>
      <c r="J362" s="15"/>
      <c r="K362" s="15"/>
      <c r="L362" s="15"/>
      <c r="M362" s="2217"/>
    </row>
    <row r="363" spans="1:13" ht="20.100000000000001" customHeight="1" x14ac:dyDescent="0.2">
      <c r="A363" s="2221"/>
      <c r="B363" s="354"/>
      <c r="C363" s="341"/>
      <c r="D363" s="341"/>
      <c r="E363" s="341"/>
      <c r="F363" s="341"/>
      <c r="G363" s="341"/>
      <c r="H363" s="15"/>
      <c r="I363" s="15"/>
      <c r="J363" s="15"/>
      <c r="K363" s="15"/>
      <c r="L363" s="15"/>
      <c r="M363" s="2217"/>
    </row>
    <row r="364" spans="1:13" ht="20.100000000000001" customHeight="1" x14ac:dyDescent="0.2">
      <c r="A364" s="2221"/>
      <c r="B364" s="354"/>
      <c r="C364" s="427"/>
      <c r="D364" s="427"/>
      <c r="E364" s="427"/>
      <c r="F364" s="427"/>
      <c r="G364" s="427"/>
      <c r="H364" s="15"/>
      <c r="I364" s="15"/>
      <c r="J364" s="15"/>
      <c r="K364" s="15"/>
      <c r="L364" s="15"/>
      <c r="M364" s="2217"/>
    </row>
    <row r="365" spans="1:13" ht="20.100000000000001" customHeight="1" x14ac:dyDescent="0.2">
      <c r="A365" s="2221"/>
      <c r="B365" s="354"/>
      <c r="C365" s="341"/>
      <c r="D365" s="341"/>
      <c r="E365" s="341"/>
      <c r="F365" s="341"/>
      <c r="G365" s="341"/>
      <c r="H365" s="15"/>
      <c r="I365" s="15"/>
      <c r="J365" s="15"/>
      <c r="K365" s="15"/>
      <c r="L365" s="15"/>
      <c r="M365" s="2217"/>
    </row>
    <row r="366" spans="1:13" ht="20.100000000000001" customHeight="1" x14ac:dyDescent="0.2">
      <c r="A366" s="2221"/>
      <c r="B366" s="354"/>
      <c r="C366" s="341"/>
      <c r="D366" s="341"/>
      <c r="E366" s="341"/>
      <c r="F366" s="341"/>
      <c r="G366" s="341"/>
      <c r="H366" s="15"/>
      <c r="I366" s="15"/>
      <c r="J366" s="15"/>
      <c r="K366" s="15"/>
      <c r="L366" s="15"/>
      <c r="M366" s="2217"/>
    </row>
    <row r="367" spans="1:13" ht="20.100000000000001" customHeight="1" x14ac:dyDescent="0.2">
      <c r="A367" s="2221"/>
      <c r="B367" s="411"/>
      <c r="C367" s="341"/>
      <c r="D367" s="341"/>
      <c r="E367" s="341"/>
      <c r="F367" s="341"/>
      <c r="G367" s="341"/>
      <c r="H367" s="15"/>
      <c r="I367" s="15"/>
      <c r="J367" s="15"/>
      <c r="K367" s="15"/>
      <c r="L367" s="15"/>
      <c r="M367" s="2217"/>
    </row>
    <row r="368" spans="1:13" ht="20.100000000000001" customHeight="1" x14ac:dyDescent="0.2">
      <c r="A368" s="2221"/>
      <c r="B368" s="411"/>
      <c r="C368" s="341"/>
      <c r="D368" s="341"/>
      <c r="E368" s="341"/>
      <c r="F368" s="341"/>
      <c r="G368" s="341"/>
      <c r="H368" s="15"/>
      <c r="I368" s="15"/>
      <c r="J368" s="15"/>
      <c r="K368" s="15"/>
      <c r="L368" s="15"/>
      <c r="M368" s="2217"/>
    </row>
    <row r="369" spans="1:14" ht="20.100000000000001" customHeight="1" x14ac:dyDescent="0.2">
      <c r="A369" s="2221"/>
      <c r="B369" s="354"/>
      <c r="C369" s="341"/>
      <c r="D369" s="341"/>
      <c r="E369" s="341"/>
      <c r="F369" s="341"/>
      <c r="G369" s="341"/>
      <c r="H369" s="15"/>
      <c r="I369" s="15"/>
      <c r="J369" s="15"/>
      <c r="K369" s="15"/>
      <c r="L369" s="15"/>
      <c r="M369" s="2217"/>
    </row>
    <row r="370" spans="1:14" ht="20.100000000000001" customHeight="1" x14ac:dyDescent="0.2">
      <c r="A370" s="2221"/>
      <c r="B370" s="337"/>
      <c r="C370" s="427"/>
      <c r="D370" s="427"/>
      <c r="E370" s="427"/>
      <c r="F370" s="427"/>
      <c r="G370" s="427"/>
      <c r="H370" s="15"/>
      <c r="I370" s="15"/>
      <c r="J370" s="15"/>
      <c r="K370" s="15"/>
      <c r="L370" s="15"/>
      <c r="M370" s="2217"/>
    </row>
    <row r="371" spans="1:14" ht="35.25" customHeight="1" x14ac:dyDescent="0.2">
      <c r="A371" s="407"/>
      <c r="B371" s="393"/>
      <c r="C371" s="393"/>
      <c r="D371" s="393"/>
      <c r="E371" s="393"/>
      <c r="F371" s="393"/>
      <c r="G371" s="393"/>
      <c r="H371" s="15"/>
      <c r="I371" s="15"/>
      <c r="J371" s="15"/>
      <c r="K371" s="15"/>
      <c r="L371" s="15"/>
      <c r="M371" s="393"/>
      <c r="N371" s="393"/>
    </row>
    <row r="372" spans="1:14" ht="38.25" customHeight="1" x14ac:dyDescent="0.2">
      <c r="A372" s="2229"/>
      <c r="B372" s="2229"/>
      <c r="C372" s="2229"/>
      <c r="D372" s="2229"/>
      <c r="E372" s="2229"/>
      <c r="F372" s="2229"/>
      <c r="G372" s="2229"/>
      <c r="H372" s="2229"/>
      <c r="I372" s="2229"/>
      <c r="J372" s="2229"/>
      <c r="K372" s="2229"/>
      <c r="L372" s="2229"/>
      <c r="M372" s="2229"/>
    </row>
    <row r="373" spans="1:14" ht="44.25" customHeight="1" x14ac:dyDescent="0.2">
      <c r="A373" s="1570"/>
      <c r="B373" s="1570"/>
      <c r="C373" s="1570"/>
      <c r="D373" s="1570"/>
      <c r="E373" s="1570"/>
      <c r="F373" s="1570"/>
      <c r="G373" s="1570"/>
      <c r="H373" s="1570"/>
      <c r="I373" s="1570"/>
      <c r="J373" s="1570"/>
      <c r="K373" s="1570"/>
      <c r="L373" s="1570"/>
      <c r="M373" s="1570"/>
    </row>
    <row r="374" spans="1:14" ht="39.75" customHeight="1" x14ac:dyDescent="0.2">
      <c r="A374" s="2226"/>
      <c r="B374" s="2228"/>
      <c r="C374" s="2228"/>
      <c r="D374" s="2228"/>
      <c r="E374" s="2228"/>
      <c r="F374" s="2228"/>
      <c r="G374" s="2228"/>
      <c r="H374" s="15"/>
      <c r="I374" s="15"/>
      <c r="J374" s="15"/>
      <c r="K374" s="15"/>
      <c r="L374" s="15"/>
      <c r="M374" s="2226"/>
    </row>
    <row r="375" spans="1:14" ht="39.75" customHeight="1" x14ac:dyDescent="0.2">
      <c r="A375" s="2226"/>
      <c r="B375" s="2228"/>
      <c r="C375" s="354"/>
      <c r="D375" s="354"/>
      <c r="E375" s="354"/>
      <c r="F375" s="354"/>
      <c r="G375" s="2228"/>
      <c r="H375" s="15"/>
      <c r="I375" s="15"/>
      <c r="J375" s="15"/>
      <c r="K375" s="15"/>
      <c r="L375" s="15"/>
      <c r="M375" s="2226"/>
    </row>
    <row r="376" spans="1:14" ht="30" customHeight="1" x14ac:dyDescent="0.2">
      <c r="A376" s="418"/>
      <c r="B376" s="342"/>
      <c r="C376" s="419"/>
      <c r="D376" s="419"/>
      <c r="E376" s="422"/>
      <c r="F376" s="419"/>
      <c r="G376" s="355"/>
      <c r="H376" s="15"/>
      <c r="I376" s="15"/>
      <c r="J376" s="15"/>
      <c r="K376" s="15"/>
      <c r="L376" s="15"/>
      <c r="M376" s="390"/>
    </row>
    <row r="377" spans="1:14" ht="18.95" customHeight="1" x14ac:dyDescent="0.2">
      <c r="A377" s="2231"/>
      <c r="B377" s="354"/>
      <c r="C377" s="428"/>
      <c r="D377" s="428"/>
      <c r="E377" s="428"/>
      <c r="F377" s="428"/>
      <c r="G377" s="428"/>
      <c r="H377" s="15"/>
      <c r="I377" s="15"/>
      <c r="J377" s="15"/>
      <c r="K377" s="15"/>
      <c r="L377" s="15"/>
      <c r="M377" s="2222"/>
    </row>
    <row r="378" spans="1:14" ht="18.95" customHeight="1" x14ac:dyDescent="0.2">
      <c r="A378" s="2231"/>
      <c r="B378" s="354"/>
      <c r="C378" s="428"/>
      <c r="D378" s="428"/>
      <c r="E378" s="428"/>
      <c r="F378" s="428"/>
      <c r="G378" s="428"/>
      <c r="H378" s="15"/>
      <c r="I378" s="15"/>
      <c r="J378" s="15"/>
      <c r="K378" s="15"/>
      <c r="L378" s="15"/>
      <c r="M378" s="2222"/>
    </row>
    <row r="379" spans="1:14" ht="18.95" customHeight="1" x14ac:dyDescent="0.2">
      <c r="A379" s="2231"/>
      <c r="B379" s="354"/>
      <c r="C379" s="428"/>
      <c r="D379" s="428"/>
      <c r="E379" s="428"/>
      <c r="F379" s="428"/>
      <c r="G379" s="428"/>
      <c r="H379" s="15"/>
      <c r="I379" s="15"/>
      <c r="J379" s="15"/>
      <c r="K379" s="15"/>
      <c r="L379" s="15"/>
      <c r="M379" s="2222"/>
    </row>
    <row r="380" spans="1:14" ht="18.95" customHeight="1" x14ac:dyDescent="0.2">
      <c r="A380" s="2231"/>
      <c r="B380" s="354"/>
      <c r="C380" s="428"/>
      <c r="D380" s="428"/>
      <c r="E380" s="428"/>
      <c r="F380" s="428"/>
      <c r="G380" s="428"/>
      <c r="H380" s="15"/>
      <c r="I380" s="15"/>
      <c r="J380" s="15"/>
      <c r="K380" s="15"/>
      <c r="L380" s="15"/>
      <c r="M380" s="2222"/>
    </row>
    <row r="381" spans="1:14" ht="18.95" customHeight="1" x14ac:dyDescent="0.2">
      <c r="A381" s="2231"/>
      <c r="B381" s="411"/>
      <c r="C381" s="428"/>
      <c r="D381" s="428"/>
      <c r="E381" s="428"/>
      <c r="F381" s="428"/>
      <c r="G381" s="428"/>
      <c r="H381" s="15"/>
      <c r="I381" s="15"/>
      <c r="J381" s="15"/>
      <c r="K381" s="15"/>
      <c r="L381" s="15"/>
      <c r="M381" s="2222"/>
    </row>
    <row r="382" spans="1:14" ht="18.95" customHeight="1" x14ac:dyDescent="0.2">
      <c r="A382" s="2231"/>
      <c r="B382" s="411"/>
      <c r="C382" s="428"/>
      <c r="D382" s="428"/>
      <c r="E382" s="428"/>
      <c r="F382" s="428"/>
      <c r="G382" s="428"/>
      <c r="H382" s="15"/>
      <c r="I382" s="15"/>
      <c r="J382" s="15"/>
      <c r="K382" s="15"/>
      <c r="L382" s="15"/>
      <c r="M382" s="2222"/>
    </row>
    <row r="383" spans="1:14" ht="18.95" customHeight="1" x14ac:dyDescent="0.2">
      <c r="A383" s="2231"/>
      <c r="B383" s="354"/>
      <c r="C383" s="428"/>
      <c r="D383" s="428"/>
      <c r="E383" s="428"/>
      <c r="F383" s="428"/>
      <c r="G383" s="428"/>
      <c r="H383" s="15"/>
      <c r="I383" s="15"/>
      <c r="J383" s="15"/>
      <c r="K383" s="15"/>
      <c r="L383" s="15"/>
      <c r="M383" s="2222"/>
    </row>
    <row r="384" spans="1:14" ht="18.95" customHeight="1" x14ac:dyDescent="0.2">
      <c r="A384" s="2231"/>
      <c r="B384" s="337"/>
      <c r="C384" s="425"/>
      <c r="D384" s="425"/>
      <c r="E384" s="425"/>
      <c r="F384" s="425"/>
      <c r="G384" s="425"/>
      <c r="H384" s="15"/>
      <c r="I384" s="15"/>
      <c r="J384" s="15"/>
      <c r="K384" s="15"/>
      <c r="L384" s="15"/>
      <c r="M384" s="2222"/>
    </row>
    <row r="385" spans="1:13" ht="18.95" customHeight="1" x14ac:dyDescent="0.2">
      <c r="A385" s="2231"/>
      <c r="B385" s="354"/>
      <c r="C385" s="428"/>
      <c r="D385" s="428"/>
      <c r="E385" s="428"/>
      <c r="F385" s="428"/>
      <c r="G385" s="428"/>
      <c r="H385" s="15"/>
      <c r="I385" s="15"/>
      <c r="J385" s="15"/>
      <c r="K385" s="15"/>
      <c r="L385" s="15"/>
      <c r="M385" s="2222"/>
    </row>
    <row r="386" spans="1:13" ht="18.95" customHeight="1" x14ac:dyDescent="0.2">
      <c r="A386" s="2231"/>
      <c r="B386" s="354"/>
      <c r="C386" s="428"/>
      <c r="D386" s="428"/>
      <c r="E386" s="428"/>
      <c r="F386" s="428"/>
      <c r="G386" s="428"/>
      <c r="H386" s="15"/>
      <c r="I386" s="15"/>
      <c r="J386" s="15"/>
      <c r="K386" s="15"/>
      <c r="L386" s="15"/>
      <c r="M386" s="2222"/>
    </row>
    <row r="387" spans="1:13" ht="18.95" customHeight="1" x14ac:dyDescent="0.2">
      <c r="A387" s="2231"/>
      <c r="B387" s="354"/>
      <c r="C387" s="428"/>
      <c r="D387" s="428"/>
      <c r="E387" s="428"/>
      <c r="F387" s="428"/>
      <c r="G387" s="428"/>
      <c r="H387" s="15"/>
      <c r="I387" s="15"/>
      <c r="J387" s="15"/>
      <c r="K387" s="15"/>
      <c r="L387" s="15"/>
      <c r="M387" s="2222"/>
    </row>
    <row r="388" spans="1:13" ht="18.95" customHeight="1" x14ac:dyDescent="0.2">
      <c r="A388" s="2231"/>
      <c r="B388" s="354"/>
      <c r="C388" s="428"/>
      <c r="D388" s="428"/>
      <c r="E388" s="428"/>
      <c r="F388" s="428"/>
      <c r="G388" s="428"/>
      <c r="H388" s="15"/>
      <c r="I388" s="15"/>
      <c r="J388" s="15"/>
      <c r="K388" s="15"/>
      <c r="L388" s="15"/>
      <c r="M388" s="2222"/>
    </row>
    <row r="389" spans="1:13" ht="18.95" customHeight="1" x14ac:dyDescent="0.2">
      <c r="A389" s="2231"/>
      <c r="B389" s="411"/>
      <c r="C389" s="428"/>
      <c r="D389" s="428"/>
      <c r="E389" s="428"/>
      <c r="F389" s="428"/>
      <c r="G389" s="428"/>
      <c r="H389" s="15"/>
      <c r="I389" s="15"/>
      <c r="J389" s="15"/>
      <c r="K389" s="15"/>
      <c r="L389" s="15"/>
      <c r="M389" s="2222"/>
    </row>
    <row r="390" spans="1:13" ht="18.95" customHeight="1" x14ac:dyDescent="0.2">
      <c r="A390" s="2231"/>
      <c r="B390" s="411"/>
      <c r="C390" s="428"/>
      <c r="D390" s="428"/>
      <c r="E390" s="428"/>
      <c r="F390" s="428"/>
      <c r="G390" s="428"/>
      <c r="H390" s="15"/>
      <c r="I390" s="15"/>
      <c r="J390" s="15"/>
      <c r="K390" s="15"/>
      <c r="L390" s="15"/>
      <c r="M390" s="2222"/>
    </row>
    <row r="391" spans="1:13" ht="18.95" customHeight="1" x14ac:dyDescent="0.2">
      <c r="A391" s="2231"/>
      <c r="B391" s="354"/>
      <c r="C391" s="428"/>
      <c r="D391" s="428"/>
      <c r="E391" s="428"/>
      <c r="F391" s="428"/>
      <c r="G391" s="428"/>
      <c r="H391" s="15"/>
      <c r="I391" s="15"/>
      <c r="J391" s="15"/>
      <c r="K391" s="15"/>
      <c r="L391" s="15"/>
      <c r="M391" s="2222"/>
    </row>
    <row r="392" spans="1:13" ht="18.95" customHeight="1" x14ac:dyDescent="0.2">
      <c r="A392" s="2231"/>
      <c r="B392" s="337"/>
      <c r="C392" s="425"/>
      <c r="D392" s="425"/>
      <c r="E392" s="425"/>
      <c r="F392" s="425"/>
      <c r="G392" s="425"/>
      <c r="H392" s="15"/>
      <c r="I392" s="15"/>
      <c r="J392" s="15"/>
      <c r="K392" s="15"/>
      <c r="L392" s="15"/>
      <c r="M392" s="2222"/>
    </row>
    <row r="393" spans="1:13" ht="18.95" customHeight="1" x14ac:dyDescent="0.2">
      <c r="A393" s="2232"/>
      <c r="B393" s="354"/>
      <c r="C393" s="327"/>
      <c r="D393" s="327"/>
      <c r="E393" s="327"/>
      <c r="F393" s="327"/>
      <c r="G393" s="425"/>
      <c r="H393" s="15"/>
      <c r="I393" s="15"/>
      <c r="J393" s="15"/>
      <c r="K393" s="15"/>
      <c r="L393" s="15"/>
      <c r="M393" s="2222"/>
    </row>
    <row r="394" spans="1:13" ht="18.95" customHeight="1" x14ac:dyDescent="0.2">
      <c r="A394" s="2232"/>
      <c r="B394" s="354"/>
      <c r="C394" s="428"/>
      <c r="D394" s="428"/>
      <c r="E394" s="428"/>
      <c r="F394" s="428"/>
      <c r="G394" s="428"/>
      <c r="H394" s="15"/>
      <c r="I394" s="15"/>
      <c r="J394" s="15"/>
      <c r="K394" s="15"/>
      <c r="L394" s="15"/>
      <c r="M394" s="2222"/>
    </row>
    <row r="395" spans="1:13" ht="18.95" customHeight="1" x14ac:dyDescent="0.2">
      <c r="A395" s="2232"/>
      <c r="B395" s="354"/>
      <c r="C395" s="428"/>
      <c r="D395" s="428"/>
      <c r="E395" s="428"/>
      <c r="F395" s="428"/>
      <c r="G395" s="428"/>
      <c r="H395" s="15"/>
      <c r="I395" s="15"/>
      <c r="J395" s="15"/>
      <c r="K395" s="15"/>
      <c r="L395" s="15"/>
      <c r="M395" s="2222"/>
    </row>
    <row r="396" spans="1:13" ht="18.95" customHeight="1" x14ac:dyDescent="0.2">
      <c r="A396" s="2232"/>
      <c r="B396" s="354"/>
      <c r="C396" s="428"/>
      <c r="D396" s="428"/>
      <c r="E396" s="428"/>
      <c r="F396" s="428"/>
      <c r="G396" s="428"/>
      <c r="H396" s="15"/>
      <c r="I396" s="15"/>
      <c r="J396" s="15"/>
      <c r="K396" s="15"/>
      <c r="L396" s="15"/>
      <c r="M396" s="2222"/>
    </row>
    <row r="397" spans="1:13" ht="18.95" customHeight="1" x14ac:dyDescent="0.2">
      <c r="A397" s="2232"/>
      <c r="B397" s="411"/>
      <c r="C397" s="428"/>
      <c r="D397" s="428"/>
      <c r="E397" s="428"/>
      <c r="F397" s="428"/>
      <c r="G397" s="428"/>
      <c r="H397" s="15"/>
      <c r="I397" s="15"/>
      <c r="J397" s="15"/>
      <c r="K397" s="15"/>
      <c r="L397" s="15"/>
      <c r="M397" s="2222"/>
    </row>
    <row r="398" spans="1:13" ht="18.95" customHeight="1" x14ac:dyDescent="0.2">
      <c r="A398" s="2232"/>
      <c r="B398" s="411"/>
      <c r="C398" s="428"/>
      <c r="D398" s="428"/>
      <c r="E398" s="428"/>
      <c r="F398" s="428"/>
      <c r="G398" s="428"/>
      <c r="H398" s="15"/>
      <c r="I398" s="15"/>
      <c r="J398" s="15"/>
      <c r="K398" s="15"/>
      <c r="L398" s="15"/>
      <c r="M398" s="2222"/>
    </row>
    <row r="399" spans="1:13" ht="18.95" customHeight="1" x14ac:dyDescent="0.2">
      <c r="A399" s="2232"/>
      <c r="B399" s="354"/>
      <c r="C399" s="321"/>
      <c r="D399" s="321"/>
      <c r="E399" s="321"/>
      <c r="F399" s="321"/>
      <c r="G399" s="321"/>
      <c r="H399" s="15"/>
      <c r="I399" s="15"/>
      <c r="J399" s="15"/>
      <c r="K399" s="15"/>
      <c r="L399" s="15"/>
      <c r="M399" s="2222"/>
    </row>
    <row r="400" spans="1:13" ht="18.95" customHeight="1" x14ac:dyDescent="0.2">
      <c r="A400" s="2232"/>
      <c r="B400" s="337"/>
      <c r="C400" s="429"/>
      <c r="D400" s="429"/>
      <c r="E400" s="429"/>
      <c r="F400" s="429"/>
      <c r="G400" s="429"/>
      <c r="H400" s="15"/>
      <c r="I400" s="15"/>
      <c r="J400" s="15"/>
      <c r="K400" s="15"/>
      <c r="L400" s="15"/>
      <c r="M400" s="2222"/>
    </row>
    <row r="401" spans="1:13" ht="18.95" customHeight="1" x14ac:dyDescent="0.2">
      <c r="A401" s="2230"/>
      <c r="B401" s="423"/>
      <c r="C401" s="319"/>
      <c r="D401" s="319"/>
      <c r="E401" s="319"/>
      <c r="F401" s="319"/>
      <c r="G401" s="319"/>
      <c r="H401" s="15"/>
      <c r="I401" s="15"/>
      <c r="J401" s="15"/>
      <c r="K401" s="15"/>
      <c r="L401" s="15"/>
      <c r="M401" s="2225"/>
    </row>
    <row r="402" spans="1:13" ht="18.95" customHeight="1" x14ac:dyDescent="0.2">
      <c r="A402" s="2230"/>
      <c r="B402" s="423"/>
      <c r="C402" s="319"/>
      <c r="D402" s="319"/>
      <c r="E402" s="319"/>
      <c r="F402" s="319"/>
      <c r="G402" s="319"/>
      <c r="H402" s="15"/>
      <c r="I402" s="15"/>
      <c r="J402" s="15"/>
      <c r="K402" s="15"/>
      <c r="L402" s="15"/>
      <c r="M402" s="2225"/>
    </row>
    <row r="403" spans="1:13" ht="18.95" customHeight="1" x14ac:dyDescent="0.2">
      <c r="A403" s="2230"/>
      <c r="B403" s="423"/>
      <c r="C403" s="319"/>
      <c r="D403" s="319"/>
      <c r="E403" s="319"/>
      <c r="F403" s="319"/>
      <c r="G403" s="319"/>
      <c r="H403" s="15"/>
      <c r="I403" s="15"/>
      <c r="J403" s="15"/>
      <c r="K403" s="15"/>
      <c r="L403" s="15"/>
      <c r="M403" s="2225"/>
    </row>
    <row r="404" spans="1:13" ht="18.95" customHeight="1" x14ac:dyDescent="0.2">
      <c r="A404" s="2230"/>
      <c r="B404" s="423"/>
      <c r="C404" s="319"/>
      <c r="D404" s="319"/>
      <c r="E404" s="319"/>
      <c r="F404" s="319"/>
      <c r="G404" s="319"/>
      <c r="H404" s="15"/>
      <c r="I404" s="15"/>
      <c r="J404" s="15"/>
      <c r="K404" s="15"/>
      <c r="L404" s="15"/>
      <c r="M404" s="2225"/>
    </row>
    <row r="405" spans="1:13" ht="18.95" customHeight="1" x14ac:dyDescent="0.2">
      <c r="A405" s="2230"/>
      <c r="B405" s="426"/>
      <c r="C405" s="319"/>
      <c r="D405" s="319"/>
      <c r="E405" s="319"/>
      <c r="F405" s="319"/>
      <c r="G405" s="319"/>
      <c r="H405" s="15"/>
      <c r="I405" s="15"/>
      <c r="J405" s="15"/>
      <c r="K405" s="15"/>
      <c r="L405" s="15"/>
      <c r="M405" s="2225"/>
    </row>
    <row r="406" spans="1:13" ht="18.95" customHeight="1" x14ac:dyDescent="0.2">
      <c r="A406" s="2230"/>
      <c r="B406" s="426"/>
      <c r="C406" s="319"/>
      <c r="D406" s="319"/>
      <c r="E406" s="319"/>
      <c r="F406" s="319"/>
      <c r="G406" s="319"/>
      <c r="H406" s="15"/>
      <c r="I406" s="15"/>
      <c r="J406" s="15"/>
      <c r="K406" s="15"/>
      <c r="L406" s="15"/>
      <c r="M406" s="2225"/>
    </row>
    <row r="407" spans="1:13" ht="18.95" customHeight="1" x14ac:dyDescent="0.2">
      <c r="A407" s="2230"/>
      <c r="B407" s="423"/>
      <c r="C407" s="319"/>
      <c r="D407" s="319"/>
      <c r="E407" s="319"/>
      <c r="F407" s="319"/>
      <c r="G407" s="319"/>
      <c r="H407" s="15"/>
      <c r="I407" s="15"/>
      <c r="J407" s="15"/>
      <c r="K407" s="15"/>
      <c r="L407" s="15"/>
      <c r="M407" s="2225"/>
    </row>
    <row r="408" spans="1:13" ht="18.95" customHeight="1" x14ac:dyDescent="0.2">
      <c r="A408" s="2230"/>
      <c r="B408" s="424"/>
      <c r="C408" s="319"/>
      <c r="D408" s="319"/>
      <c r="E408" s="319"/>
      <c r="F408" s="319"/>
      <c r="G408" s="319"/>
      <c r="H408" s="15"/>
      <c r="I408" s="15"/>
      <c r="J408" s="15"/>
      <c r="K408" s="15"/>
      <c r="L408" s="15"/>
      <c r="M408" s="2225"/>
    </row>
    <row r="409" spans="1:13" ht="28.5" customHeight="1" x14ac:dyDescent="0.2">
      <c r="A409" s="414"/>
      <c r="B409" s="337"/>
      <c r="C409" s="413"/>
      <c r="D409" s="413"/>
      <c r="E409" s="421"/>
      <c r="F409" s="413"/>
      <c r="G409" s="413"/>
      <c r="H409" s="15"/>
      <c r="I409" s="15"/>
      <c r="J409" s="15"/>
      <c r="K409" s="15"/>
      <c r="L409" s="15"/>
      <c r="M409" s="415"/>
    </row>
    <row r="410" spans="1:13" ht="18.95" customHeight="1" x14ac:dyDescent="0.2">
      <c r="A410" s="2123"/>
      <c r="B410" s="354"/>
      <c r="C410" s="413"/>
      <c r="D410" s="413"/>
      <c r="E410" s="421"/>
      <c r="F410" s="413"/>
      <c r="G410" s="413"/>
      <c r="H410" s="15"/>
      <c r="I410" s="15"/>
      <c r="J410" s="15"/>
      <c r="K410" s="15"/>
      <c r="L410" s="15"/>
      <c r="M410" s="2217"/>
    </row>
    <row r="411" spans="1:13" ht="18.95" customHeight="1" x14ac:dyDescent="0.2">
      <c r="A411" s="2123"/>
      <c r="B411" s="354"/>
      <c r="C411" s="413"/>
      <c r="D411" s="413"/>
      <c r="E411" s="421"/>
      <c r="F411" s="413"/>
      <c r="G411" s="413"/>
      <c r="H411" s="15"/>
      <c r="I411" s="15"/>
      <c r="J411" s="15"/>
      <c r="K411" s="15"/>
      <c r="L411" s="15"/>
      <c r="M411" s="2217"/>
    </row>
    <row r="412" spans="1:13" ht="18.95" customHeight="1" x14ac:dyDescent="0.2">
      <c r="A412" s="2123"/>
      <c r="B412" s="354"/>
      <c r="C412" s="413"/>
      <c r="D412" s="413"/>
      <c r="E412" s="421"/>
      <c r="F412" s="413"/>
      <c r="G412" s="413"/>
      <c r="H412" s="15"/>
      <c r="I412" s="15"/>
      <c r="J412" s="15"/>
      <c r="K412" s="15"/>
      <c r="L412" s="15"/>
      <c r="M412" s="2217"/>
    </row>
    <row r="413" spans="1:13" ht="18.95" customHeight="1" x14ac:dyDescent="0.2">
      <c r="A413" s="2123"/>
      <c r="B413" s="354"/>
      <c r="C413" s="413"/>
      <c r="D413" s="413"/>
      <c r="E413" s="421"/>
      <c r="F413" s="413"/>
      <c r="G413" s="413"/>
      <c r="H413" s="15"/>
      <c r="I413" s="15"/>
      <c r="J413" s="15"/>
      <c r="K413" s="15"/>
      <c r="L413" s="15"/>
      <c r="M413" s="2217"/>
    </row>
    <row r="414" spans="1:13" ht="18.95" customHeight="1" x14ac:dyDescent="0.2">
      <c r="A414" s="2123"/>
      <c r="B414" s="411"/>
      <c r="C414" s="413"/>
      <c r="D414" s="413"/>
      <c r="E414" s="421"/>
      <c r="F414" s="413"/>
      <c r="G414" s="413"/>
      <c r="H414" s="15"/>
      <c r="I414" s="15"/>
      <c r="J414" s="15"/>
      <c r="K414" s="15"/>
      <c r="L414" s="15"/>
      <c r="M414" s="2217"/>
    </row>
    <row r="415" spans="1:13" ht="18.95" customHeight="1" x14ac:dyDescent="0.2">
      <c r="A415" s="2123"/>
      <c r="B415" s="411"/>
      <c r="C415" s="413"/>
      <c r="D415" s="413"/>
      <c r="E415" s="421"/>
      <c r="F415" s="413"/>
      <c r="G415" s="413"/>
      <c r="H415" s="15"/>
      <c r="I415" s="15"/>
      <c r="J415" s="15"/>
      <c r="K415" s="15"/>
      <c r="L415" s="15"/>
      <c r="M415" s="2217"/>
    </row>
    <row r="416" spans="1:13" ht="18.95" customHeight="1" x14ac:dyDescent="0.2">
      <c r="A416" s="2123"/>
      <c r="B416" s="354"/>
      <c r="C416" s="413"/>
      <c r="D416" s="413"/>
      <c r="E416" s="421"/>
      <c r="F416" s="413"/>
      <c r="G416" s="413"/>
      <c r="H416" s="15"/>
      <c r="I416" s="15"/>
      <c r="J416" s="15"/>
      <c r="K416" s="15"/>
      <c r="L416" s="15"/>
      <c r="M416" s="2217"/>
    </row>
    <row r="417" spans="1:13" ht="18.95" customHeight="1" x14ac:dyDescent="0.2">
      <c r="A417" s="2123"/>
      <c r="B417" s="337"/>
      <c r="C417" s="413"/>
      <c r="D417" s="413"/>
      <c r="E417" s="421"/>
      <c r="F417" s="413"/>
      <c r="G417" s="413"/>
      <c r="H417" s="15"/>
      <c r="I417" s="15"/>
      <c r="J417" s="15"/>
      <c r="K417" s="15"/>
      <c r="L417" s="15"/>
      <c r="M417" s="2217"/>
    </row>
    <row r="418" spans="1:13" ht="18.95" customHeight="1" x14ac:dyDescent="0.2">
      <c r="A418" s="2123"/>
      <c r="B418" s="354"/>
      <c r="C418" s="413"/>
      <c r="D418" s="413"/>
      <c r="E418" s="421"/>
      <c r="F418" s="413"/>
      <c r="G418" s="413"/>
      <c r="H418" s="15"/>
      <c r="I418" s="15"/>
      <c r="J418" s="15"/>
      <c r="K418" s="15"/>
      <c r="L418" s="15"/>
      <c r="M418" s="2217"/>
    </row>
    <row r="419" spans="1:13" ht="18.95" customHeight="1" x14ac:dyDescent="0.2">
      <c r="A419" s="2123"/>
      <c r="B419" s="354"/>
      <c r="C419" s="413"/>
      <c r="D419" s="413"/>
      <c r="E419" s="421"/>
      <c r="F419" s="413"/>
      <c r="G419" s="413"/>
      <c r="H419" s="15"/>
      <c r="I419" s="15"/>
      <c r="J419" s="15"/>
      <c r="K419" s="15"/>
      <c r="L419" s="15"/>
      <c r="M419" s="2217"/>
    </row>
    <row r="420" spans="1:13" ht="18.95" customHeight="1" x14ac:dyDescent="0.2">
      <c r="A420" s="2123"/>
      <c r="B420" s="354"/>
      <c r="C420" s="413"/>
      <c r="D420" s="413"/>
      <c r="E420" s="421"/>
      <c r="F420" s="413"/>
      <c r="G420" s="413"/>
      <c r="H420" s="15"/>
      <c r="I420" s="15"/>
      <c r="J420" s="15"/>
      <c r="K420" s="15"/>
      <c r="L420" s="15"/>
      <c r="M420" s="2217"/>
    </row>
    <row r="421" spans="1:13" ht="18.95" customHeight="1" x14ac:dyDescent="0.2">
      <c r="A421" s="2123"/>
      <c r="B421" s="354"/>
      <c r="C421" s="413"/>
      <c r="D421" s="413"/>
      <c r="E421" s="421"/>
      <c r="F421" s="413"/>
      <c r="G421" s="413"/>
      <c r="H421" s="15"/>
      <c r="I421" s="15"/>
      <c r="J421" s="15"/>
      <c r="K421" s="15"/>
      <c r="L421" s="15"/>
      <c r="M421" s="2217"/>
    </row>
    <row r="422" spans="1:13" ht="18.95" customHeight="1" x14ac:dyDescent="0.2">
      <c r="A422" s="2123"/>
      <c r="B422" s="411"/>
      <c r="C422" s="413"/>
      <c r="D422" s="413"/>
      <c r="E422" s="421"/>
      <c r="F422" s="413"/>
      <c r="G422" s="413"/>
      <c r="H422" s="15"/>
      <c r="I422" s="15"/>
      <c r="J422" s="15"/>
      <c r="K422" s="15"/>
      <c r="L422" s="15"/>
      <c r="M422" s="2217"/>
    </row>
    <row r="423" spans="1:13" ht="18.95" customHeight="1" x14ac:dyDescent="0.2">
      <c r="A423" s="2123"/>
      <c r="B423" s="411"/>
      <c r="C423" s="413"/>
      <c r="D423" s="413"/>
      <c r="E423" s="421"/>
      <c r="F423" s="413"/>
      <c r="G423" s="413"/>
      <c r="H423" s="15"/>
      <c r="I423" s="15"/>
      <c r="J423" s="15"/>
      <c r="K423" s="15"/>
      <c r="L423" s="15"/>
      <c r="M423" s="2217"/>
    </row>
    <row r="424" spans="1:13" ht="18.95" customHeight="1" x14ac:dyDescent="0.2">
      <c r="A424" s="2123"/>
      <c r="B424" s="354"/>
      <c r="C424" s="413"/>
      <c r="D424" s="413"/>
      <c r="E424" s="421"/>
      <c r="F424" s="413"/>
      <c r="G424" s="413"/>
      <c r="H424" s="15"/>
      <c r="I424" s="15"/>
      <c r="J424" s="15"/>
      <c r="K424" s="15"/>
      <c r="L424" s="15"/>
      <c r="M424" s="2217"/>
    </row>
    <row r="425" spans="1:13" ht="18.95" customHeight="1" x14ac:dyDescent="0.2">
      <c r="A425" s="2123"/>
      <c r="B425" s="337"/>
      <c r="C425" s="413"/>
      <c r="D425" s="413"/>
      <c r="E425" s="421"/>
      <c r="F425" s="413"/>
      <c r="G425" s="413"/>
      <c r="H425" s="15"/>
      <c r="I425" s="15"/>
      <c r="J425" s="15"/>
      <c r="K425" s="15"/>
      <c r="L425" s="15"/>
      <c r="M425" s="2217"/>
    </row>
    <row r="426" spans="1:13" ht="18.95" customHeight="1" x14ac:dyDescent="0.2">
      <c r="A426" s="2123"/>
      <c r="B426" s="354"/>
      <c r="C426" s="413"/>
      <c r="D426" s="413"/>
      <c r="E426" s="421"/>
      <c r="F426" s="413"/>
      <c r="G426" s="413"/>
      <c r="H426" s="15"/>
      <c r="I426" s="15"/>
      <c r="J426" s="15"/>
      <c r="K426" s="15"/>
      <c r="L426" s="15"/>
      <c r="M426" s="2217"/>
    </row>
    <row r="427" spans="1:13" ht="18.95" customHeight="1" x14ac:dyDescent="0.2">
      <c r="A427" s="2123"/>
      <c r="B427" s="354"/>
      <c r="C427" s="413"/>
      <c r="D427" s="413"/>
      <c r="E427" s="421"/>
      <c r="F427" s="413"/>
      <c r="G427" s="413"/>
      <c r="H427" s="15"/>
      <c r="I427" s="15"/>
      <c r="J427" s="15"/>
      <c r="K427" s="15"/>
      <c r="L427" s="15"/>
      <c r="M427" s="2217"/>
    </row>
    <row r="428" spans="1:13" ht="18.95" customHeight="1" x14ac:dyDescent="0.2">
      <c r="A428" s="2123"/>
      <c r="B428" s="354"/>
      <c r="C428" s="413"/>
      <c r="D428" s="413"/>
      <c r="E428" s="421"/>
      <c r="F428" s="413"/>
      <c r="G428" s="413"/>
      <c r="H428" s="15"/>
      <c r="I428" s="15"/>
      <c r="J428" s="15"/>
      <c r="K428" s="15"/>
      <c r="L428" s="15"/>
      <c r="M428" s="2217"/>
    </row>
    <row r="429" spans="1:13" ht="18.95" customHeight="1" x14ac:dyDescent="0.2">
      <c r="A429" s="2123"/>
      <c r="B429" s="354"/>
      <c r="C429" s="413"/>
      <c r="D429" s="413"/>
      <c r="E429" s="421"/>
      <c r="F429" s="413"/>
      <c r="G429" s="413"/>
      <c r="H429" s="15"/>
      <c r="I429" s="15"/>
      <c r="J429" s="15"/>
      <c r="K429" s="15"/>
      <c r="L429" s="15"/>
      <c r="M429" s="2217"/>
    </row>
    <row r="430" spans="1:13" ht="18.95" customHeight="1" x14ac:dyDescent="0.2">
      <c r="A430" s="2123"/>
      <c r="B430" s="411"/>
      <c r="C430" s="413"/>
      <c r="D430" s="413"/>
      <c r="E430" s="421"/>
      <c r="F430" s="413"/>
      <c r="G430" s="413"/>
      <c r="H430" s="15"/>
      <c r="I430" s="15"/>
      <c r="J430" s="15"/>
      <c r="K430" s="15"/>
      <c r="L430" s="15"/>
      <c r="M430" s="2217"/>
    </row>
    <row r="431" spans="1:13" ht="18.95" customHeight="1" x14ac:dyDescent="0.2">
      <c r="A431" s="2123"/>
      <c r="B431" s="411"/>
      <c r="C431" s="413"/>
      <c r="D431" s="413"/>
      <c r="E431" s="421"/>
      <c r="F431" s="413"/>
      <c r="G431" s="413"/>
      <c r="H431" s="15"/>
      <c r="I431" s="15"/>
      <c r="J431" s="15"/>
      <c r="K431" s="15"/>
      <c r="L431" s="15"/>
      <c r="M431" s="2217"/>
    </row>
    <row r="432" spans="1:13" ht="18.95" customHeight="1" x14ac:dyDescent="0.2">
      <c r="A432" s="2123"/>
      <c r="B432" s="354"/>
      <c r="C432" s="413"/>
      <c r="D432" s="413"/>
      <c r="E432" s="421"/>
      <c r="F432" s="413"/>
      <c r="G432" s="413"/>
      <c r="H432" s="15"/>
      <c r="I432" s="15"/>
      <c r="J432" s="15"/>
      <c r="K432" s="15"/>
      <c r="L432" s="15"/>
      <c r="M432" s="2217"/>
    </row>
    <row r="433" spans="1:14" ht="18.95" customHeight="1" x14ac:dyDescent="0.2">
      <c r="A433" s="2123"/>
      <c r="B433" s="337"/>
      <c r="C433" s="413"/>
      <c r="D433" s="413"/>
      <c r="E433" s="421"/>
      <c r="F433" s="413"/>
      <c r="G433" s="413"/>
      <c r="H433" s="15"/>
      <c r="I433" s="15"/>
      <c r="J433" s="15"/>
      <c r="K433" s="15"/>
      <c r="L433" s="15"/>
      <c r="M433" s="2217"/>
    </row>
    <row r="434" spans="1:14" ht="18.95" customHeight="1" x14ac:dyDescent="0.2">
      <c r="A434" s="2123"/>
      <c r="B434" s="354"/>
      <c r="C434" s="413"/>
      <c r="D434" s="413"/>
      <c r="E434" s="421"/>
      <c r="F434" s="413"/>
      <c r="G434" s="413"/>
      <c r="H434" s="15"/>
      <c r="I434" s="15"/>
      <c r="J434" s="15"/>
      <c r="K434" s="15"/>
      <c r="L434" s="15"/>
      <c r="M434" s="2217"/>
    </row>
    <row r="435" spans="1:14" ht="18.95" customHeight="1" x14ac:dyDescent="0.2">
      <c r="A435" s="2123"/>
      <c r="B435" s="354"/>
      <c r="C435" s="413"/>
      <c r="D435" s="413"/>
      <c r="E435" s="421"/>
      <c r="F435" s="413"/>
      <c r="G435" s="413"/>
      <c r="H435" s="15"/>
      <c r="I435" s="15"/>
      <c r="J435" s="15"/>
      <c r="K435" s="15"/>
      <c r="L435" s="15"/>
      <c r="M435" s="2217"/>
    </row>
    <row r="436" spans="1:14" ht="18.95" customHeight="1" x14ac:dyDescent="0.2">
      <c r="A436" s="2123"/>
      <c r="B436" s="354"/>
      <c r="C436" s="413"/>
      <c r="D436" s="413"/>
      <c r="E436" s="421"/>
      <c r="F436" s="413"/>
      <c r="G436" s="413"/>
      <c r="H436" s="15"/>
      <c r="I436" s="15"/>
      <c r="J436" s="15"/>
      <c r="K436" s="15"/>
      <c r="L436" s="15"/>
      <c r="M436" s="2217"/>
    </row>
    <row r="437" spans="1:14" ht="18.95" customHeight="1" x14ac:dyDescent="0.2">
      <c r="A437" s="2123"/>
      <c r="B437" s="354"/>
      <c r="C437" s="413"/>
      <c r="D437" s="413"/>
      <c r="E437" s="421"/>
      <c r="F437" s="413"/>
      <c r="G437" s="413"/>
      <c r="H437" s="15"/>
      <c r="I437" s="15"/>
      <c r="J437" s="15"/>
      <c r="K437" s="15"/>
      <c r="L437" s="15"/>
      <c r="M437" s="2217"/>
    </row>
    <row r="438" spans="1:14" ht="18.95" customHeight="1" x14ac:dyDescent="0.2">
      <c r="A438" s="2123"/>
      <c r="B438" s="411"/>
      <c r="C438" s="413"/>
      <c r="D438" s="413"/>
      <c r="E438" s="421"/>
      <c r="F438" s="413"/>
      <c r="G438" s="413"/>
      <c r="H438" s="15"/>
      <c r="I438" s="15"/>
      <c r="J438" s="15"/>
      <c r="K438" s="15"/>
      <c r="L438" s="15"/>
      <c r="M438" s="2217"/>
    </row>
    <row r="439" spans="1:14" ht="18.95" customHeight="1" x14ac:dyDescent="0.2">
      <c r="A439" s="2123"/>
      <c r="B439" s="411"/>
      <c r="C439" s="413"/>
      <c r="D439" s="413"/>
      <c r="E439" s="421"/>
      <c r="F439" s="413"/>
      <c r="G439" s="413"/>
      <c r="H439" s="15"/>
      <c r="I439" s="15"/>
      <c r="J439" s="15"/>
      <c r="K439" s="15"/>
      <c r="L439" s="15"/>
      <c r="M439" s="2217"/>
    </row>
    <row r="440" spans="1:14" ht="18.95" customHeight="1" x14ac:dyDescent="0.2">
      <c r="A440" s="2123"/>
      <c r="B440" s="354"/>
      <c r="C440" s="413"/>
      <c r="D440" s="413"/>
      <c r="E440" s="421"/>
      <c r="F440" s="413"/>
      <c r="G440" s="413"/>
      <c r="H440" s="15"/>
      <c r="I440" s="15"/>
      <c r="J440" s="15"/>
      <c r="K440" s="15"/>
      <c r="L440" s="15"/>
      <c r="M440" s="2217"/>
    </row>
    <row r="441" spans="1:14" ht="18.95" customHeight="1" x14ac:dyDescent="0.2">
      <c r="A441" s="2123"/>
      <c r="B441" s="337"/>
      <c r="C441" s="413"/>
      <c r="D441" s="413"/>
      <c r="E441" s="421"/>
      <c r="F441" s="413"/>
      <c r="G441" s="413"/>
      <c r="H441" s="15"/>
      <c r="I441" s="15"/>
      <c r="J441" s="15"/>
      <c r="K441" s="15"/>
      <c r="L441" s="15"/>
      <c r="M441" s="2217"/>
    </row>
    <row r="442" spans="1:14" ht="36.75" customHeight="1" x14ac:dyDescent="0.2">
      <c r="A442" s="407"/>
      <c r="B442" s="393"/>
      <c r="C442" s="393"/>
      <c r="D442" s="393"/>
      <c r="E442" s="393"/>
      <c r="F442" s="393"/>
      <c r="G442" s="393"/>
      <c r="H442" s="15"/>
      <c r="I442" s="15"/>
      <c r="J442" s="15"/>
      <c r="K442" s="15"/>
      <c r="L442" s="15"/>
      <c r="M442" s="393"/>
      <c r="N442" s="393"/>
    </row>
    <row r="443" spans="1:14" ht="37.5" customHeight="1" x14ac:dyDescent="0.2">
      <c r="A443" s="2229"/>
      <c r="B443" s="2229"/>
      <c r="C443" s="2229"/>
      <c r="D443" s="2229"/>
      <c r="E443" s="2229"/>
      <c r="F443" s="2229"/>
      <c r="G443" s="2229"/>
      <c r="H443" s="2229"/>
      <c r="I443" s="2229"/>
      <c r="J443" s="2229"/>
      <c r="K443" s="2229"/>
      <c r="L443" s="2229"/>
      <c r="M443" s="2229"/>
    </row>
    <row r="444" spans="1:14" ht="43.5" customHeight="1" x14ac:dyDescent="0.2">
      <c r="A444" s="1570"/>
      <c r="B444" s="1570"/>
      <c r="C444" s="1570"/>
      <c r="D444" s="1570"/>
      <c r="E444" s="1570"/>
      <c r="F444" s="1570"/>
      <c r="G444" s="1570"/>
      <c r="H444" s="1570"/>
      <c r="I444" s="1570"/>
      <c r="J444" s="1570"/>
      <c r="K444" s="1570"/>
      <c r="L444" s="1570"/>
      <c r="M444" s="1570"/>
    </row>
    <row r="445" spans="1:14" ht="45.75" customHeight="1" x14ac:dyDescent="0.2">
      <c r="A445" s="2226"/>
      <c r="B445" s="2228"/>
      <c r="C445" s="2228"/>
      <c r="D445" s="2228"/>
      <c r="E445" s="2228"/>
      <c r="F445" s="2228"/>
      <c r="G445" s="2228"/>
      <c r="H445" s="15"/>
      <c r="I445" s="15"/>
      <c r="J445" s="15"/>
      <c r="K445" s="15"/>
      <c r="L445" s="15"/>
      <c r="M445" s="2226"/>
    </row>
    <row r="446" spans="1:14" ht="37.5" customHeight="1" x14ac:dyDescent="0.2">
      <c r="A446" s="2226"/>
      <c r="B446" s="2228"/>
      <c r="C446" s="354"/>
      <c r="D446" s="354"/>
      <c r="E446" s="354"/>
      <c r="F446" s="354"/>
      <c r="G446" s="2228"/>
      <c r="H446" s="15"/>
      <c r="I446" s="15"/>
      <c r="J446" s="15"/>
      <c r="K446" s="15"/>
      <c r="L446" s="15"/>
      <c r="M446" s="2226"/>
    </row>
    <row r="447" spans="1:14" ht="30" customHeight="1" x14ac:dyDescent="0.2">
      <c r="A447" s="414"/>
      <c r="B447" s="342"/>
      <c r="C447" s="354"/>
      <c r="D447" s="354"/>
      <c r="E447" s="354"/>
      <c r="F447" s="354"/>
      <c r="G447" s="355"/>
      <c r="H447" s="15"/>
      <c r="I447" s="15"/>
      <c r="J447" s="15"/>
      <c r="K447" s="15"/>
      <c r="L447" s="15"/>
      <c r="M447" s="416"/>
    </row>
    <row r="448" spans="1:14" ht="23.1" customHeight="1" x14ac:dyDescent="0.2">
      <c r="A448" s="2123"/>
      <c r="B448" s="354"/>
      <c r="C448" s="413"/>
      <c r="D448" s="413"/>
      <c r="E448" s="421"/>
      <c r="F448" s="413"/>
      <c r="G448" s="413"/>
      <c r="H448" s="15"/>
      <c r="I448" s="15"/>
      <c r="J448" s="15"/>
      <c r="K448" s="15"/>
      <c r="L448" s="15"/>
      <c r="M448" s="2217"/>
    </row>
    <row r="449" spans="1:13" ht="23.1" customHeight="1" x14ac:dyDescent="0.2">
      <c r="A449" s="2123"/>
      <c r="B449" s="354"/>
      <c r="C449" s="413"/>
      <c r="D449" s="413"/>
      <c r="E449" s="421"/>
      <c r="F449" s="413"/>
      <c r="G449" s="413"/>
      <c r="H449" s="15"/>
      <c r="I449" s="15"/>
      <c r="J449" s="15"/>
      <c r="K449" s="15"/>
      <c r="L449" s="15"/>
      <c r="M449" s="2217"/>
    </row>
    <row r="450" spans="1:13" ht="23.1" customHeight="1" x14ac:dyDescent="0.2">
      <c r="A450" s="2123"/>
      <c r="B450" s="354"/>
      <c r="C450" s="413"/>
      <c r="D450" s="413"/>
      <c r="E450" s="421"/>
      <c r="F450" s="413"/>
      <c r="G450" s="413"/>
      <c r="H450" s="15"/>
      <c r="I450" s="15"/>
      <c r="J450" s="15"/>
      <c r="K450" s="15"/>
      <c r="L450" s="15"/>
      <c r="M450" s="2217"/>
    </row>
    <row r="451" spans="1:13" ht="23.1" customHeight="1" x14ac:dyDescent="0.2">
      <c r="A451" s="2123"/>
      <c r="B451" s="354"/>
      <c r="C451" s="413"/>
      <c r="D451" s="413"/>
      <c r="E451" s="421"/>
      <c r="F451" s="413"/>
      <c r="G451" s="413"/>
      <c r="H451" s="15"/>
      <c r="I451" s="15"/>
      <c r="J451" s="15"/>
      <c r="K451" s="15"/>
      <c r="L451" s="15"/>
      <c r="M451" s="2217"/>
    </row>
    <row r="452" spans="1:13" ht="23.1" customHeight="1" x14ac:dyDescent="0.2">
      <c r="A452" s="2123"/>
      <c r="B452" s="411"/>
      <c r="C452" s="413"/>
      <c r="D452" s="413"/>
      <c r="E452" s="421"/>
      <c r="F452" s="413"/>
      <c r="G452" s="413"/>
      <c r="H452" s="15"/>
      <c r="I452" s="15"/>
      <c r="J452" s="15"/>
      <c r="K452" s="15"/>
      <c r="L452" s="15"/>
      <c r="M452" s="2217"/>
    </row>
    <row r="453" spans="1:13" ht="23.1" customHeight="1" x14ac:dyDescent="0.2">
      <c r="A453" s="2123"/>
      <c r="B453" s="411"/>
      <c r="C453" s="413"/>
      <c r="D453" s="413"/>
      <c r="E453" s="421"/>
      <c r="F453" s="413"/>
      <c r="G453" s="413"/>
      <c r="H453" s="15"/>
      <c r="I453" s="15"/>
      <c r="J453" s="15"/>
      <c r="K453" s="15"/>
      <c r="L453" s="15"/>
      <c r="M453" s="2217"/>
    </row>
    <row r="454" spans="1:13" ht="23.1" customHeight="1" x14ac:dyDescent="0.2">
      <c r="A454" s="2123"/>
      <c r="B454" s="354"/>
      <c r="C454" s="413"/>
      <c r="D454" s="413"/>
      <c r="E454" s="421"/>
      <c r="F454" s="413"/>
      <c r="G454" s="413"/>
      <c r="H454" s="15"/>
      <c r="I454" s="15"/>
      <c r="J454" s="15"/>
      <c r="K454" s="15"/>
      <c r="L454" s="15"/>
      <c r="M454" s="2217"/>
    </row>
    <row r="455" spans="1:13" ht="23.1" customHeight="1" x14ac:dyDescent="0.2">
      <c r="A455" s="2123"/>
      <c r="B455" s="337"/>
      <c r="C455" s="413"/>
      <c r="D455" s="413"/>
      <c r="E455" s="421"/>
      <c r="F455" s="413"/>
      <c r="G455" s="413"/>
      <c r="H455" s="15"/>
      <c r="I455" s="15"/>
      <c r="J455" s="15"/>
      <c r="K455" s="15"/>
      <c r="L455" s="15"/>
      <c r="M455" s="2217"/>
    </row>
    <row r="456" spans="1:13" ht="23.1" customHeight="1" x14ac:dyDescent="0.2">
      <c r="A456" s="2123"/>
      <c r="B456" s="354"/>
      <c r="C456" s="413"/>
      <c r="D456" s="413"/>
      <c r="E456" s="421"/>
      <c r="F456" s="413"/>
      <c r="G456" s="413"/>
      <c r="H456" s="15"/>
      <c r="I456" s="15"/>
      <c r="J456" s="15"/>
      <c r="K456" s="15"/>
      <c r="L456" s="15"/>
      <c r="M456" s="2223"/>
    </row>
    <row r="457" spans="1:13" ht="23.1" customHeight="1" x14ac:dyDescent="0.2">
      <c r="A457" s="2123"/>
      <c r="B457" s="354"/>
      <c r="C457" s="413"/>
      <c r="D457" s="413"/>
      <c r="E457" s="421"/>
      <c r="F457" s="413"/>
      <c r="G457" s="413"/>
      <c r="H457" s="15"/>
      <c r="I457" s="15"/>
      <c r="J457" s="15"/>
      <c r="K457" s="15"/>
      <c r="L457" s="15"/>
      <c r="M457" s="2223"/>
    </row>
    <row r="458" spans="1:13" ht="23.1" customHeight="1" x14ac:dyDescent="0.2">
      <c r="A458" s="2123"/>
      <c r="B458" s="354"/>
      <c r="C458" s="413"/>
      <c r="D458" s="413"/>
      <c r="E458" s="421"/>
      <c r="F458" s="413"/>
      <c r="G458" s="413"/>
      <c r="H458" s="15"/>
      <c r="I458" s="15"/>
      <c r="J458" s="15"/>
      <c r="K458" s="15"/>
      <c r="L458" s="15"/>
      <c r="M458" s="2223"/>
    </row>
    <row r="459" spans="1:13" ht="23.1" customHeight="1" x14ac:dyDescent="0.2">
      <c r="A459" s="2123"/>
      <c r="B459" s="354"/>
      <c r="C459" s="413"/>
      <c r="D459" s="413"/>
      <c r="E459" s="421"/>
      <c r="F459" s="413"/>
      <c r="G459" s="413"/>
      <c r="H459" s="15"/>
      <c r="I459" s="15"/>
      <c r="J459" s="15"/>
      <c r="K459" s="15"/>
      <c r="L459" s="15"/>
      <c r="M459" s="2223"/>
    </row>
    <row r="460" spans="1:13" ht="23.1" customHeight="1" x14ac:dyDescent="0.2">
      <c r="A460" s="2123"/>
      <c r="B460" s="411"/>
      <c r="C460" s="413"/>
      <c r="D460" s="413"/>
      <c r="E460" s="421"/>
      <c r="F460" s="413"/>
      <c r="G460" s="413"/>
      <c r="H460" s="15"/>
      <c r="I460" s="15"/>
      <c r="J460" s="15"/>
      <c r="K460" s="15"/>
      <c r="L460" s="15"/>
      <c r="M460" s="2223"/>
    </row>
    <row r="461" spans="1:13" ht="23.1" customHeight="1" x14ac:dyDescent="0.2">
      <c r="A461" s="2123"/>
      <c r="B461" s="411"/>
      <c r="C461" s="413"/>
      <c r="D461" s="413"/>
      <c r="E461" s="421"/>
      <c r="F461" s="413"/>
      <c r="G461" s="413"/>
      <c r="H461" s="15"/>
      <c r="I461" s="15"/>
      <c r="J461" s="15"/>
      <c r="K461" s="15"/>
      <c r="L461" s="15"/>
      <c r="M461" s="2223"/>
    </row>
    <row r="462" spans="1:13" ht="23.1" customHeight="1" x14ac:dyDescent="0.2">
      <c r="A462" s="2123"/>
      <c r="B462" s="354"/>
      <c r="C462" s="413"/>
      <c r="D462" s="413"/>
      <c r="E462" s="421"/>
      <c r="F462" s="413"/>
      <c r="G462" s="413"/>
      <c r="H462" s="15"/>
      <c r="I462" s="15"/>
      <c r="J462" s="15"/>
      <c r="K462" s="15"/>
      <c r="L462" s="15"/>
      <c r="M462" s="2223"/>
    </row>
    <row r="463" spans="1:13" ht="23.1" customHeight="1" x14ac:dyDescent="0.2">
      <c r="A463" s="2123"/>
      <c r="B463" s="337"/>
      <c r="C463" s="413"/>
      <c r="D463" s="413"/>
      <c r="E463" s="421"/>
      <c r="F463" s="413"/>
      <c r="G463" s="413"/>
      <c r="H463" s="15"/>
      <c r="I463" s="15"/>
      <c r="J463" s="15"/>
      <c r="K463" s="15"/>
      <c r="L463" s="15"/>
      <c r="M463" s="2223"/>
    </row>
    <row r="464" spans="1:13" ht="23.1" customHeight="1" x14ac:dyDescent="0.2">
      <c r="A464" s="2123"/>
      <c r="B464" s="354"/>
      <c r="C464" s="413"/>
      <c r="D464" s="413"/>
      <c r="E464" s="421"/>
      <c r="F464" s="413"/>
      <c r="G464" s="413"/>
      <c r="H464" s="15"/>
      <c r="I464" s="15"/>
      <c r="J464" s="15"/>
      <c r="K464" s="15"/>
      <c r="L464" s="15"/>
      <c r="M464" s="2217"/>
    </row>
    <row r="465" spans="1:13" ht="23.1" customHeight="1" x14ac:dyDescent="0.2">
      <c r="A465" s="2123"/>
      <c r="B465" s="354"/>
      <c r="C465" s="413"/>
      <c r="D465" s="413"/>
      <c r="E465" s="421"/>
      <c r="F465" s="413"/>
      <c r="G465" s="413"/>
      <c r="H465" s="15"/>
      <c r="I465" s="15"/>
      <c r="J465" s="15"/>
      <c r="K465" s="15"/>
      <c r="L465" s="15"/>
      <c r="M465" s="2217"/>
    </row>
    <row r="466" spans="1:13" ht="23.1" customHeight="1" x14ac:dyDescent="0.2">
      <c r="A466" s="2123"/>
      <c r="B466" s="354"/>
      <c r="C466" s="413"/>
      <c r="D466" s="413"/>
      <c r="E466" s="421"/>
      <c r="F466" s="413"/>
      <c r="G466" s="413"/>
      <c r="H466" s="15"/>
      <c r="I466" s="15"/>
      <c r="J466" s="15"/>
      <c r="K466" s="15"/>
      <c r="L466" s="15"/>
      <c r="M466" s="2217"/>
    </row>
    <row r="467" spans="1:13" ht="23.1" customHeight="1" x14ac:dyDescent="0.2">
      <c r="A467" s="2123"/>
      <c r="B467" s="354"/>
      <c r="C467" s="413"/>
      <c r="D467" s="413"/>
      <c r="E467" s="421"/>
      <c r="F467" s="413"/>
      <c r="G467" s="413"/>
      <c r="H467" s="15"/>
      <c r="I467" s="15"/>
      <c r="J467" s="15"/>
      <c r="K467" s="15"/>
      <c r="L467" s="15"/>
      <c r="M467" s="2217"/>
    </row>
    <row r="468" spans="1:13" ht="23.1" customHeight="1" x14ac:dyDescent="0.2">
      <c r="A468" s="2123"/>
      <c r="B468" s="411"/>
      <c r="C468" s="413"/>
      <c r="D468" s="413"/>
      <c r="E468" s="421"/>
      <c r="F468" s="413"/>
      <c r="G468" s="413"/>
      <c r="H468" s="15"/>
      <c r="I468" s="15"/>
      <c r="J468" s="15"/>
      <c r="K468" s="15"/>
      <c r="L468" s="15"/>
      <c r="M468" s="2217"/>
    </row>
    <row r="469" spans="1:13" ht="23.1" customHeight="1" x14ac:dyDescent="0.2">
      <c r="A469" s="2123"/>
      <c r="B469" s="411"/>
      <c r="C469" s="413"/>
      <c r="D469" s="413"/>
      <c r="E469" s="421"/>
      <c r="F469" s="413"/>
      <c r="G469" s="413"/>
      <c r="H469" s="15"/>
      <c r="I469" s="15"/>
      <c r="J469" s="15"/>
      <c r="K469" s="15"/>
      <c r="L469" s="15"/>
      <c r="M469" s="2217"/>
    </row>
    <row r="470" spans="1:13" ht="23.1" customHeight="1" x14ac:dyDescent="0.2">
      <c r="A470" s="2123"/>
      <c r="B470" s="354"/>
      <c r="C470" s="413"/>
      <c r="D470" s="413"/>
      <c r="E470" s="421"/>
      <c r="F470" s="413"/>
      <c r="G470" s="413"/>
      <c r="H470" s="15"/>
      <c r="I470" s="15"/>
      <c r="J470" s="15"/>
      <c r="K470" s="15"/>
      <c r="L470" s="15"/>
      <c r="M470" s="2217"/>
    </row>
    <row r="471" spans="1:13" ht="23.1" customHeight="1" x14ac:dyDescent="0.2">
      <c r="A471" s="2123"/>
      <c r="B471" s="337"/>
      <c r="C471" s="413"/>
      <c r="D471" s="413"/>
      <c r="E471" s="421"/>
      <c r="F471" s="413"/>
      <c r="G471" s="413"/>
      <c r="H471" s="15"/>
      <c r="I471" s="15"/>
      <c r="J471" s="15"/>
      <c r="K471" s="15"/>
      <c r="L471" s="15"/>
      <c r="M471" s="2217"/>
    </row>
    <row r="472" spans="1:13" ht="21.95" customHeight="1" x14ac:dyDescent="0.2">
      <c r="A472" s="418"/>
      <c r="B472" s="337"/>
      <c r="C472" s="413"/>
      <c r="D472" s="413"/>
      <c r="E472" s="421"/>
      <c r="F472" s="413"/>
      <c r="G472" s="413"/>
      <c r="H472" s="15"/>
      <c r="I472" s="15"/>
      <c r="J472" s="15"/>
      <c r="K472" s="15"/>
      <c r="L472" s="15"/>
      <c r="M472" s="390"/>
    </row>
    <row r="473" spans="1:13" ht="21.95" customHeight="1" x14ac:dyDescent="0.2">
      <c r="A473" s="414"/>
      <c r="B473" s="337"/>
      <c r="C473" s="413"/>
      <c r="D473" s="413"/>
      <c r="E473" s="421"/>
      <c r="F473" s="413"/>
      <c r="G473" s="413"/>
      <c r="H473" s="15"/>
      <c r="I473" s="15"/>
      <c r="J473" s="15"/>
      <c r="K473" s="15"/>
      <c r="L473" s="15"/>
      <c r="M473" s="415"/>
    </row>
    <row r="474" spans="1:13" ht="23.1" customHeight="1" x14ac:dyDescent="0.2">
      <c r="A474" s="2123"/>
      <c r="B474" s="354"/>
      <c r="C474" s="413"/>
      <c r="D474" s="413"/>
      <c r="E474" s="421"/>
      <c r="F474" s="413"/>
      <c r="G474" s="413"/>
      <c r="H474" s="15"/>
      <c r="I474" s="15"/>
      <c r="J474" s="15"/>
      <c r="K474" s="15"/>
      <c r="L474" s="15"/>
      <c r="M474" s="2217"/>
    </row>
    <row r="475" spans="1:13" ht="23.1" customHeight="1" x14ac:dyDescent="0.2">
      <c r="A475" s="2123"/>
      <c r="B475" s="354"/>
      <c r="C475" s="413"/>
      <c r="D475" s="413"/>
      <c r="E475" s="421"/>
      <c r="F475" s="413"/>
      <c r="G475" s="413"/>
      <c r="H475" s="15"/>
      <c r="I475" s="15"/>
      <c r="J475" s="15"/>
      <c r="K475" s="15"/>
      <c r="L475" s="15"/>
      <c r="M475" s="2217"/>
    </row>
    <row r="476" spans="1:13" ht="23.1" customHeight="1" x14ac:dyDescent="0.2">
      <c r="A476" s="2123"/>
      <c r="B476" s="354"/>
      <c r="C476" s="413"/>
      <c r="D476" s="413"/>
      <c r="E476" s="421"/>
      <c r="F476" s="413"/>
      <c r="G476" s="413"/>
      <c r="H476" s="15"/>
      <c r="I476" s="15"/>
      <c r="J476" s="15"/>
      <c r="K476" s="15"/>
      <c r="L476" s="15"/>
      <c r="M476" s="2217"/>
    </row>
    <row r="477" spans="1:13" ht="23.1" customHeight="1" x14ac:dyDescent="0.2">
      <c r="A477" s="2123"/>
      <c r="B477" s="354"/>
      <c r="C477" s="413"/>
      <c r="D477" s="413"/>
      <c r="E477" s="421"/>
      <c r="F477" s="413"/>
      <c r="G477" s="413"/>
      <c r="H477" s="15"/>
      <c r="I477" s="15"/>
      <c r="J477" s="15"/>
      <c r="K477" s="15"/>
      <c r="L477" s="15"/>
      <c r="M477" s="2217"/>
    </row>
    <row r="478" spans="1:13" ht="23.1" customHeight="1" x14ac:dyDescent="0.2">
      <c r="A478" s="2123"/>
      <c r="B478" s="411"/>
      <c r="C478" s="413"/>
      <c r="D478" s="413"/>
      <c r="E478" s="421"/>
      <c r="F478" s="413"/>
      <c r="G478" s="413"/>
      <c r="H478" s="15"/>
      <c r="I478" s="15"/>
      <c r="J478" s="15"/>
      <c r="K478" s="15"/>
      <c r="L478" s="15"/>
      <c r="M478" s="2217"/>
    </row>
    <row r="479" spans="1:13" ht="23.1" customHeight="1" x14ac:dyDescent="0.2">
      <c r="A479" s="2123"/>
      <c r="B479" s="411"/>
      <c r="C479" s="413"/>
      <c r="D479" s="413"/>
      <c r="E479" s="421"/>
      <c r="F479" s="413"/>
      <c r="G479" s="413"/>
      <c r="H479" s="15"/>
      <c r="I479" s="15"/>
      <c r="J479" s="15"/>
      <c r="K479" s="15"/>
      <c r="L479" s="15"/>
      <c r="M479" s="2217"/>
    </row>
    <row r="480" spans="1:13" ht="23.1" customHeight="1" x14ac:dyDescent="0.2">
      <c r="A480" s="2123"/>
      <c r="B480" s="354"/>
      <c r="C480" s="413"/>
      <c r="D480" s="413"/>
      <c r="E480" s="421"/>
      <c r="F480" s="413"/>
      <c r="G480" s="413"/>
      <c r="H480" s="15"/>
      <c r="I480" s="15"/>
      <c r="J480" s="15"/>
      <c r="K480" s="15"/>
      <c r="L480" s="15"/>
      <c r="M480" s="2217"/>
    </row>
    <row r="481" spans="1:13" ht="23.1" customHeight="1" x14ac:dyDescent="0.2">
      <c r="A481" s="2123"/>
      <c r="B481" s="337"/>
      <c r="C481" s="413"/>
      <c r="D481" s="413"/>
      <c r="E481" s="421"/>
      <c r="F481" s="413"/>
      <c r="G481" s="413"/>
      <c r="H481" s="15"/>
      <c r="I481" s="15"/>
      <c r="J481" s="15"/>
      <c r="K481" s="15"/>
      <c r="L481" s="15"/>
      <c r="M481" s="2217"/>
    </row>
    <row r="482" spans="1:13" ht="23.1" customHeight="1" x14ac:dyDescent="0.2">
      <c r="A482" s="2123"/>
      <c r="B482" s="354"/>
      <c r="C482" s="413"/>
      <c r="D482" s="413"/>
      <c r="E482" s="421"/>
      <c r="F482" s="413"/>
      <c r="G482" s="413"/>
      <c r="H482" s="15"/>
      <c r="I482" s="15"/>
      <c r="J482" s="15"/>
      <c r="K482" s="15"/>
      <c r="L482" s="15"/>
      <c r="M482" s="2217"/>
    </row>
    <row r="483" spans="1:13" ht="23.1" customHeight="1" x14ac:dyDescent="0.2">
      <c r="A483" s="2123"/>
      <c r="B483" s="354"/>
      <c r="C483" s="413"/>
      <c r="D483" s="413"/>
      <c r="E483" s="421"/>
      <c r="F483" s="413"/>
      <c r="G483" s="413"/>
      <c r="H483" s="15"/>
      <c r="I483" s="15"/>
      <c r="J483" s="15"/>
      <c r="K483" s="15"/>
      <c r="L483" s="15"/>
      <c r="M483" s="2217"/>
    </row>
    <row r="484" spans="1:13" ht="23.1" customHeight="1" x14ac:dyDescent="0.2">
      <c r="A484" s="2123"/>
      <c r="B484" s="354"/>
      <c r="C484" s="413"/>
      <c r="D484" s="413"/>
      <c r="E484" s="421"/>
      <c r="F484" s="413"/>
      <c r="G484" s="413"/>
      <c r="H484" s="15"/>
      <c r="I484" s="15"/>
      <c r="J484" s="15"/>
      <c r="K484" s="15"/>
      <c r="L484" s="15"/>
      <c r="M484" s="2217"/>
    </row>
    <row r="485" spans="1:13" ht="23.1" customHeight="1" x14ac:dyDescent="0.2">
      <c r="A485" s="2123"/>
      <c r="B485" s="354"/>
      <c r="C485" s="413"/>
      <c r="D485" s="413"/>
      <c r="E485" s="421"/>
      <c r="F485" s="413"/>
      <c r="G485" s="413"/>
      <c r="H485" s="15"/>
      <c r="I485" s="15"/>
      <c r="J485" s="15"/>
      <c r="K485" s="15"/>
      <c r="L485" s="15"/>
      <c r="M485" s="2217"/>
    </row>
    <row r="486" spans="1:13" ht="23.1" customHeight="1" x14ac:dyDescent="0.2">
      <c r="A486" s="2123"/>
      <c r="B486" s="411"/>
      <c r="C486" s="413"/>
      <c r="D486" s="413"/>
      <c r="E486" s="421"/>
      <c r="F486" s="413"/>
      <c r="G486" s="413"/>
      <c r="H486" s="15"/>
      <c r="I486" s="15"/>
      <c r="J486" s="15"/>
      <c r="K486" s="15"/>
      <c r="L486" s="15"/>
      <c r="M486" s="2217"/>
    </row>
    <row r="487" spans="1:13" ht="23.1" customHeight="1" x14ac:dyDescent="0.2">
      <c r="A487" s="2123"/>
      <c r="B487" s="411"/>
      <c r="C487" s="413"/>
      <c r="D487" s="413"/>
      <c r="E487" s="421"/>
      <c r="F487" s="413"/>
      <c r="G487" s="413"/>
      <c r="H487" s="15"/>
      <c r="I487" s="15"/>
      <c r="J487" s="15"/>
      <c r="K487" s="15"/>
      <c r="L487" s="15"/>
      <c r="M487" s="2217"/>
    </row>
    <row r="488" spans="1:13" ht="23.1" customHeight="1" x14ac:dyDescent="0.2">
      <c r="A488" s="2123"/>
      <c r="B488" s="354"/>
      <c r="C488" s="413"/>
      <c r="D488" s="413"/>
      <c r="E488" s="421"/>
      <c r="F488" s="413"/>
      <c r="G488" s="413"/>
      <c r="H488" s="15"/>
      <c r="I488" s="15"/>
      <c r="J488" s="15"/>
      <c r="K488" s="15"/>
      <c r="L488" s="15"/>
      <c r="M488" s="2217"/>
    </row>
    <row r="489" spans="1:13" ht="23.1" customHeight="1" x14ac:dyDescent="0.2">
      <c r="A489" s="2123"/>
      <c r="B489" s="337"/>
      <c r="C489" s="413"/>
      <c r="D489" s="413"/>
      <c r="E489" s="421"/>
      <c r="F489" s="413"/>
      <c r="G489" s="413"/>
      <c r="H489" s="15"/>
      <c r="I489" s="15"/>
      <c r="J489" s="15"/>
      <c r="K489" s="15"/>
      <c r="L489" s="15"/>
      <c r="M489" s="2217"/>
    </row>
    <row r="490" spans="1:13" ht="23.1" customHeight="1" x14ac:dyDescent="0.2">
      <c r="A490" s="2227"/>
      <c r="B490" s="423"/>
      <c r="C490" s="319"/>
      <c r="D490" s="319"/>
      <c r="E490" s="319"/>
      <c r="F490" s="319"/>
      <c r="G490" s="343"/>
      <c r="H490" s="15"/>
      <c r="I490" s="15"/>
      <c r="J490" s="15"/>
      <c r="K490" s="15"/>
      <c r="L490" s="15"/>
      <c r="M490" s="2224"/>
    </row>
    <row r="491" spans="1:13" ht="23.1" customHeight="1" x14ac:dyDescent="0.2">
      <c r="A491" s="2227"/>
      <c r="B491" s="423"/>
      <c r="C491" s="319"/>
      <c r="D491" s="319"/>
      <c r="E491" s="319"/>
      <c r="F491" s="319"/>
      <c r="G491" s="343"/>
      <c r="H491" s="15"/>
      <c r="I491" s="15"/>
      <c r="J491" s="15"/>
      <c r="K491" s="15"/>
      <c r="L491" s="15"/>
      <c r="M491" s="2224"/>
    </row>
    <row r="492" spans="1:13" ht="23.1" customHeight="1" x14ac:dyDescent="0.2">
      <c r="A492" s="2227"/>
      <c r="B492" s="423"/>
      <c r="C492" s="319"/>
      <c r="D492" s="319"/>
      <c r="E492" s="319"/>
      <c r="F492" s="319"/>
      <c r="G492" s="343"/>
      <c r="H492" s="15"/>
      <c r="I492" s="15"/>
      <c r="J492" s="15"/>
      <c r="K492" s="15"/>
      <c r="L492" s="15"/>
      <c r="M492" s="2224"/>
    </row>
    <row r="493" spans="1:13" ht="23.1" customHeight="1" x14ac:dyDescent="0.2">
      <c r="A493" s="2227"/>
      <c r="B493" s="423"/>
      <c r="C493" s="319"/>
      <c r="D493" s="319"/>
      <c r="E493" s="319"/>
      <c r="F493" s="319"/>
      <c r="G493" s="343"/>
      <c r="H493" s="15"/>
      <c r="I493" s="15"/>
      <c r="J493" s="15"/>
      <c r="K493" s="15"/>
      <c r="L493" s="15"/>
      <c r="M493" s="2224"/>
    </row>
    <row r="494" spans="1:13" ht="23.1" customHeight="1" x14ac:dyDescent="0.2">
      <c r="A494" s="2227"/>
      <c r="B494" s="426"/>
      <c r="C494" s="319"/>
      <c r="D494" s="319"/>
      <c r="E494" s="319"/>
      <c r="F494" s="319"/>
      <c r="G494" s="343"/>
      <c r="H494" s="15"/>
      <c r="I494" s="15"/>
      <c r="J494" s="15"/>
      <c r="K494" s="15"/>
      <c r="L494" s="15"/>
      <c r="M494" s="2224"/>
    </row>
    <row r="495" spans="1:13" ht="23.1" customHeight="1" x14ac:dyDescent="0.2">
      <c r="A495" s="2227"/>
      <c r="B495" s="426"/>
      <c r="C495" s="319"/>
      <c r="D495" s="319"/>
      <c r="E495" s="319"/>
      <c r="F495" s="319"/>
      <c r="G495" s="343"/>
      <c r="H495" s="15"/>
      <c r="I495" s="15"/>
      <c r="J495" s="15"/>
      <c r="K495" s="15"/>
      <c r="L495" s="15"/>
      <c r="M495" s="2224"/>
    </row>
    <row r="496" spans="1:13" ht="23.1" customHeight="1" x14ac:dyDescent="0.2">
      <c r="A496" s="2227"/>
      <c r="B496" s="423"/>
      <c r="C496" s="319"/>
      <c r="D496" s="319"/>
      <c r="E496" s="319"/>
      <c r="F496" s="319"/>
      <c r="G496" s="343"/>
      <c r="H496" s="15"/>
      <c r="I496" s="15"/>
      <c r="J496" s="15"/>
      <c r="K496" s="15"/>
      <c r="L496" s="15"/>
      <c r="M496" s="2224"/>
    </row>
    <row r="497" spans="1:13" ht="23.1" customHeight="1" x14ac:dyDescent="0.2">
      <c r="A497" s="2227"/>
      <c r="B497" s="424"/>
      <c r="C497" s="319"/>
      <c r="D497" s="319"/>
      <c r="E497" s="319"/>
      <c r="F497" s="319"/>
      <c r="G497" s="319"/>
      <c r="H497" s="15"/>
      <c r="I497" s="15"/>
      <c r="J497" s="15"/>
      <c r="K497" s="15"/>
      <c r="L497" s="15"/>
      <c r="M497" s="2224"/>
    </row>
    <row r="498" spans="1:13" ht="23.1" customHeight="1" x14ac:dyDescent="0.2">
      <c r="A498" s="2227"/>
      <c r="B498" s="423"/>
      <c r="C498" s="319"/>
      <c r="D498" s="319"/>
      <c r="E498" s="319"/>
      <c r="F498" s="319"/>
      <c r="G498" s="319"/>
      <c r="H498" s="15"/>
      <c r="I498" s="15"/>
      <c r="J498" s="15"/>
      <c r="K498" s="15"/>
      <c r="L498" s="15"/>
      <c r="M498" s="2224"/>
    </row>
    <row r="499" spans="1:13" ht="23.1" customHeight="1" x14ac:dyDescent="0.2">
      <c r="A499" s="2227"/>
      <c r="B499" s="423"/>
      <c r="C499" s="319"/>
      <c r="D499" s="319"/>
      <c r="E499" s="319"/>
      <c r="F499" s="319"/>
      <c r="G499" s="319"/>
      <c r="H499" s="15"/>
      <c r="I499" s="15"/>
      <c r="J499" s="15"/>
      <c r="K499" s="15"/>
      <c r="L499" s="15"/>
      <c r="M499" s="2224"/>
    </row>
    <row r="500" spans="1:13" ht="23.1" customHeight="1" x14ac:dyDescent="0.2">
      <c r="A500" s="2227"/>
      <c r="B500" s="423"/>
      <c r="C500" s="319"/>
      <c r="D500" s="319"/>
      <c r="E500" s="319"/>
      <c r="F500" s="319"/>
      <c r="G500" s="319"/>
      <c r="H500" s="15"/>
      <c r="I500" s="15"/>
      <c r="J500" s="15"/>
      <c r="K500" s="15"/>
      <c r="L500" s="15"/>
      <c r="M500" s="2224"/>
    </row>
    <row r="501" spans="1:13" ht="23.1" customHeight="1" x14ac:dyDescent="0.2">
      <c r="A501" s="2227"/>
      <c r="B501" s="423"/>
      <c r="C501" s="319"/>
      <c r="D501" s="319"/>
      <c r="E501" s="319"/>
      <c r="F501" s="319"/>
      <c r="G501" s="319"/>
      <c r="H501" s="15"/>
      <c r="I501" s="15"/>
      <c r="J501" s="15"/>
      <c r="K501" s="15"/>
      <c r="L501" s="15"/>
      <c r="M501" s="2224"/>
    </row>
    <row r="502" spans="1:13" ht="23.1" customHeight="1" x14ac:dyDescent="0.2">
      <c r="A502" s="2227"/>
      <c r="B502" s="426"/>
      <c r="C502" s="319"/>
      <c r="D502" s="319"/>
      <c r="E502" s="319"/>
      <c r="F502" s="319"/>
      <c r="G502" s="319"/>
      <c r="H502" s="15"/>
      <c r="I502" s="15"/>
      <c r="J502" s="15"/>
      <c r="K502" s="15"/>
      <c r="L502" s="15"/>
      <c r="M502" s="2224"/>
    </row>
    <row r="503" spans="1:13" ht="23.1" customHeight="1" x14ac:dyDescent="0.2">
      <c r="A503" s="2227"/>
      <c r="B503" s="426"/>
      <c r="C503" s="319"/>
      <c r="D503" s="319"/>
      <c r="E503" s="319"/>
      <c r="F503" s="319"/>
      <c r="G503" s="319"/>
      <c r="H503" s="15"/>
      <c r="I503" s="15"/>
      <c r="J503" s="15"/>
      <c r="K503" s="15"/>
      <c r="L503" s="15"/>
      <c r="M503" s="2224"/>
    </row>
    <row r="504" spans="1:13" ht="23.1" customHeight="1" x14ac:dyDescent="0.2">
      <c r="A504" s="2227"/>
      <c r="B504" s="423"/>
      <c r="C504" s="319"/>
      <c r="D504" s="319"/>
      <c r="E504" s="319"/>
      <c r="F504" s="319"/>
      <c r="G504" s="319"/>
      <c r="H504" s="15"/>
      <c r="I504" s="15"/>
      <c r="J504" s="15"/>
      <c r="K504" s="15"/>
      <c r="L504" s="15"/>
      <c r="M504" s="2224"/>
    </row>
    <row r="505" spans="1:13" ht="23.1" customHeight="1" x14ac:dyDescent="0.2">
      <c r="A505" s="2227"/>
      <c r="B505" s="424"/>
      <c r="C505" s="319"/>
      <c r="D505" s="319"/>
      <c r="E505" s="319"/>
      <c r="F505" s="319"/>
      <c r="G505" s="319"/>
      <c r="H505" s="15"/>
      <c r="I505" s="15"/>
      <c r="J505" s="15"/>
      <c r="K505" s="15"/>
      <c r="L505" s="15"/>
      <c r="M505" s="2224"/>
    </row>
  </sheetData>
  <mergeCells count="164">
    <mergeCell ref="A2:M2"/>
    <mergeCell ref="A3:M3"/>
    <mergeCell ref="B4:B5"/>
    <mergeCell ref="C4:F4"/>
    <mergeCell ref="G4:G5"/>
    <mergeCell ref="B86:B87"/>
    <mergeCell ref="C86:F86"/>
    <mergeCell ref="G86:G87"/>
    <mergeCell ref="M23:M30"/>
    <mergeCell ref="A4:A5"/>
    <mergeCell ref="A23:A30"/>
    <mergeCell ref="M4:M5"/>
    <mergeCell ref="A55:A62"/>
    <mergeCell ref="M55:M62"/>
    <mergeCell ref="A63:A70"/>
    <mergeCell ref="A71:A78"/>
    <mergeCell ref="M63:M70"/>
    <mergeCell ref="M71:M78"/>
    <mergeCell ref="A7:A14"/>
    <mergeCell ref="M7:M14"/>
    <mergeCell ref="A15:A22"/>
    <mergeCell ref="A31:A38"/>
    <mergeCell ref="M31:M38"/>
    <mergeCell ref="M47:M54"/>
    <mergeCell ref="A85:M85"/>
    <mergeCell ref="M86:M87"/>
    <mergeCell ref="A137:A144"/>
    <mergeCell ref="B164:B165"/>
    <mergeCell ref="C164:F164"/>
    <mergeCell ref="A231:A238"/>
    <mergeCell ref="G164:G165"/>
    <mergeCell ref="A207:A214"/>
    <mergeCell ref="A215:A222"/>
    <mergeCell ref="A223:A230"/>
    <mergeCell ref="A145:A152"/>
    <mergeCell ref="A153:A160"/>
    <mergeCell ref="A164:A165"/>
    <mergeCell ref="M231:M238"/>
    <mergeCell ref="A199:A206"/>
    <mergeCell ref="A86:A87"/>
    <mergeCell ref="A89:A96"/>
    <mergeCell ref="A129:A136"/>
    <mergeCell ref="A163:M163"/>
    <mergeCell ref="A162:M162"/>
    <mergeCell ref="M164:M165"/>
    <mergeCell ref="A167:A174"/>
    <mergeCell ref="A175:A182"/>
    <mergeCell ref="A183:A190"/>
    <mergeCell ref="M89:M96"/>
    <mergeCell ref="M183:M190"/>
    <mergeCell ref="M175:M182"/>
    <mergeCell ref="M167:M174"/>
    <mergeCell ref="M153:M160"/>
    <mergeCell ref="M145:M152"/>
    <mergeCell ref="M137:M144"/>
    <mergeCell ref="M129:M136"/>
    <mergeCell ref="M121:M128"/>
    <mergeCell ref="M113:M120"/>
    <mergeCell ref="M105:M112"/>
    <mergeCell ref="M97:M104"/>
    <mergeCell ref="A105:A112"/>
    <mergeCell ref="A113:A120"/>
    <mergeCell ref="A121:A128"/>
    <mergeCell ref="A97:A104"/>
    <mergeCell ref="G242:G243"/>
    <mergeCell ref="C242:F242"/>
    <mergeCell ref="A245:A252"/>
    <mergeCell ref="A253:A260"/>
    <mergeCell ref="A261:A268"/>
    <mergeCell ref="A191:A198"/>
    <mergeCell ref="A339:A346"/>
    <mergeCell ref="A347:A354"/>
    <mergeCell ref="A355:A362"/>
    <mergeCell ref="B242:B243"/>
    <mergeCell ref="A241:M241"/>
    <mergeCell ref="A303:M303"/>
    <mergeCell ref="M242:M243"/>
    <mergeCell ref="M374:M375"/>
    <mergeCell ref="A374:A375"/>
    <mergeCell ref="A373:M373"/>
    <mergeCell ref="A315:A322"/>
    <mergeCell ref="A323:A330"/>
    <mergeCell ref="M269:M276"/>
    <mergeCell ref="M339:M346"/>
    <mergeCell ref="M331:M338"/>
    <mergeCell ref="C304:F304"/>
    <mergeCell ref="G304:G305"/>
    <mergeCell ref="M355:M362"/>
    <mergeCell ref="M347:M354"/>
    <mergeCell ref="A302:M302"/>
    <mergeCell ref="G374:G375"/>
    <mergeCell ref="A331:A338"/>
    <mergeCell ref="A482:A489"/>
    <mergeCell ref="A490:A497"/>
    <mergeCell ref="M304:M305"/>
    <mergeCell ref="A240:M240"/>
    <mergeCell ref="M261:M268"/>
    <mergeCell ref="M253:M260"/>
    <mergeCell ref="M245:M252"/>
    <mergeCell ref="A269:A276"/>
    <mergeCell ref="A242:A243"/>
    <mergeCell ref="A285:A292"/>
    <mergeCell ref="A293:A300"/>
    <mergeCell ref="A304:A305"/>
    <mergeCell ref="B304:B305"/>
    <mergeCell ref="M363:M370"/>
    <mergeCell ref="A401:A408"/>
    <mergeCell ref="A377:A384"/>
    <mergeCell ref="A372:M372"/>
    <mergeCell ref="A418:A425"/>
    <mergeCell ref="A426:A433"/>
    <mergeCell ref="A434:A441"/>
    <mergeCell ref="A385:A392"/>
    <mergeCell ref="A393:A400"/>
    <mergeCell ref="C374:F374"/>
    <mergeCell ref="B374:B375"/>
    <mergeCell ref="M498:M505"/>
    <mergeCell ref="M490:M497"/>
    <mergeCell ref="M482:M489"/>
    <mergeCell ref="M474:M481"/>
    <mergeCell ref="M464:M471"/>
    <mergeCell ref="M456:M463"/>
    <mergeCell ref="M448:M455"/>
    <mergeCell ref="M410:M417"/>
    <mergeCell ref="M401:M408"/>
    <mergeCell ref="M434:M441"/>
    <mergeCell ref="M426:M433"/>
    <mergeCell ref="A444:M444"/>
    <mergeCell ref="M445:M446"/>
    <mergeCell ref="A498:A505"/>
    <mergeCell ref="A445:A446"/>
    <mergeCell ref="B445:B446"/>
    <mergeCell ref="C445:F445"/>
    <mergeCell ref="G445:G446"/>
    <mergeCell ref="A448:A455"/>
    <mergeCell ref="A456:A463"/>
    <mergeCell ref="A464:A471"/>
    <mergeCell ref="A410:A417"/>
    <mergeCell ref="A443:M443"/>
    <mergeCell ref="A474:A481"/>
    <mergeCell ref="A79:C79"/>
    <mergeCell ref="M39:M46"/>
    <mergeCell ref="A47:A54"/>
    <mergeCell ref="M15:M22"/>
    <mergeCell ref="A39:A46"/>
    <mergeCell ref="M418:M425"/>
    <mergeCell ref="L4:L5"/>
    <mergeCell ref="A307:A314"/>
    <mergeCell ref="A363:A370"/>
    <mergeCell ref="M393:M400"/>
    <mergeCell ref="M385:M392"/>
    <mergeCell ref="M377:M384"/>
    <mergeCell ref="M323:M330"/>
    <mergeCell ref="M315:M322"/>
    <mergeCell ref="M307:M314"/>
    <mergeCell ref="M293:M300"/>
    <mergeCell ref="M285:M292"/>
    <mergeCell ref="M277:M284"/>
    <mergeCell ref="M223:M230"/>
    <mergeCell ref="M215:M222"/>
    <mergeCell ref="M207:M214"/>
    <mergeCell ref="M199:M206"/>
    <mergeCell ref="M191:M198"/>
    <mergeCell ref="A277:A284"/>
  </mergeCells>
  <printOptions horizontalCentered="1" verticalCentered="1"/>
  <pageMargins left="0.2" right="0.52" top="0.31" bottom="0.37" header="0.48" footer="0.24"/>
  <pageSetup paperSize="9" scale="60" orientation="portrait" r:id="rId1"/>
  <headerFooter>
    <oddFooter>&amp;C36</oddFooter>
  </headerFooter>
  <rowBreaks count="6" manualBreakCount="6">
    <brk id="82" max="16383" man="1"/>
    <brk id="160" max="16383" man="1"/>
    <brk id="238" max="16383" man="1"/>
    <brk id="300" max="16383" man="1"/>
    <brk id="370" max="16383" man="1"/>
    <brk id="4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83"/>
  <sheetViews>
    <sheetView rightToLeft="1" view="pageBreakPreview" topLeftCell="A7" zoomScale="71" zoomScaleNormal="70" zoomScaleSheetLayoutView="71" workbookViewId="0">
      <selection activeCell="E11" sqref="E11"/>
    </sheetView>
  </sheetViews>
  <sheetFormatPr defaultRowHeight="15" x14ac:dyDescent="0.2"/>
  <cols>
    <col min="1" max="1" width="29.375" customWidth="1"/>
    <col min="2" max="2" width="8.875" customWidth="1"/>
    <col min="3" max="3" width="8" customWidth="1"/>
    <col min="4" max="4" width="6.375" customWidth="1"/>
    <col min="5" max="5" width="7.625" customWidth="1"/>
    <col min="6" max="6" width="8.25" customWidth="1"/>
    <col min="7" max="7" width="8.625" customWidth="1"/>
    <col min="8" max="8" width="6" customWidth="1"/>
    <col min="9" max="9" width="8.375" customWidth="1"/>
    <col min="10" max="10" width="7.625" customWidth="1"/>
    <col min="11" max="11" width="8.875" customWidth="1"/>
    <col min="12" max="12" width="8.375" customWidth="1"/>
    <col min="13" max="13" width="8.25" customWidth="1"/>
    <col min="14" max="14" width="10" customWidth="1"/>
    <col min="15" max="15" width="13.625" customWidth="1"/>
    <col min="16" max="16" width="8.625" customWidth="1"/>
    <col min="17" max="17" width="11.75" customWidth="1"/>
    <col min="18" max="18" width="8.625" customWidth="1"/>
    <col min="19" max="19" width="58.875" style="361" customWidth="1"/>
  </cols>
  <sheetData>
    <row r="1" spans="1:19" ht="24" customHeight="1" x14ac:dyDescent="0.2">
      <c r="A1" s="752" t="s">
        <v>707</v>
      </c>
      <c r="B1" s="370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804"/>
      <c r="Q1" s="799"/>
      <c r="R1" s="751"/>
      <c r="S1" s="493" t="s">
        <v>614</v>
      </c>
    </row>
    <row r="2" spans="1:19" ht="19.5" customHeight="1" x14ac:dyDescent="0.2">
      <c r="A2" s="1529" t="s">
        <v>860</v>
      </c>
      <c r="B2" s="1529"/>
      <c r="C2" s="1529"/>
      <c r="D2" s="1529"/>
      <c r="E2" s="1529"/>
      <c r="F2" s="1529"/>
      <c r="G2" s="1529"/>
      <c r="H2" s="1529"/>
      <c r="I2" s="1529"/>
      <c r="J2" s="1529"/>
      <c r="K2" s="1529"/>
      <c r="L2" s="1529"/>
      <c r="M2" s="1529"/>
      <c r="N2" s="1529"/>
      <c r="O2" s="1529"/>
      <c r="P2" s="1529"/>
      <c r="Q2" s="1529"/>
      <c r="R2" s="1529"/>
      <c r="S2" s="1529"/>
    </row>
    <row r="3" spans="1:19" ht="24.75" customHeight="1" thickBot="1" x14ac:dyDescent="0.25">
      <c r="A3" s="1553" t="s">
        <v>803</v>
      </c>
      <c r="B3" s="1553"/>
      <c r="C3" s="1553"/>
      <c r="D3" s="1553"/>
      <c r="E3" s="1553"/>
      <c r="F3" s="1553"/>
      <c r="G3" s="1553"/>
      <c r="H3" s="1553"/>
      <c r="I3" s="1553"/>
      <c r="J3" s="1553"/>
      <c r="K3" s="1553"/>
      <c r="L3" s="1553"/>
      <c r="M3" s="1553"/>
      <c r="N3" s="1553"/>
      <c r="O3" s="1553"/>
      <c r="P3" s="1553"/>
      <c r="Q3" s="1553"/>
      <c r="R3" s="1553"/>
      <c r="S3" s="1553"/>
    </row>
    <row r="4" spans="1:19" ht="21.75" customHeight="1" thickBot="1" x14ac:dyDescent="0.25">
      <c r="A4" s="1554" t="s">
        <v>290</v>
      </c>
      <c r="B4" s="1548" t="s">
        <v>737</v>
      </c>
      <c r="C4" s="1548"/>
      <c r="D4" s="1548"/>
      <c r="E4" s="1548"/>
      <c r="F4" s="1548"/>
      <c r="G4" s="1548" t="s">
        <v>738</v>
      </c>
      <c r="H4" s="1548"/>
      <c r="I4" s="1548"/>
      <c r="J4" s="1548"/>
      <c r="K4" s="1548"/>
      <c r="L4" s="1548"/>
      <c r="M4" s="1548"/>
      <c r="N4" s="1548" t="s">
        <v>12</v>
      </c>
      <c r="O4" s="1557" t="s">
        <v>16</v>
      </c>
      <c r="P4" s="1548" t="s">
        <v>901</v>
      </c>
      <c r="Q4" s="1548" t="s">
        <v>820</v>
      </c>
      <c r="R4" s="1557" t="s">
        <v>17</v>
      </c>
      <c r="S4" s="1559" t="s">
        <v>405</v>
      </c>
    </row>
    <row r="5" spans="1:19" ht="21.75" customHeight="1" thickBot="1" x14ac:dyDescent="0.25">
      <c r="A5" s="1555"/>
      <c r="B5" s="1548" t="s">
        <v>292</v>
      </c>
      <c r="C5" s="1548" t="s">
        <v>199</v>
      </c>
      <c r="D5" s="1548" t="s">
        <v>18</v>
      </c>
      <c r="E5" s="1548" t="s">
        <v>19</v>
      </c>
      <c r="F5" s="1548" t="s">
        <v>4</v>
      </c>
      <c r="G5" s="1548" t="s">
        <v>20</v>
      </c>
      <c r="H5" s="1548" t="s">
        <v>21</v>
      </c>
      <c r="I5" s="1567" t="s">
        <v>587</v>
      </c>
      <c r="J5" s="1567"/>
      <c r="K5" s="1567"/>
      <c r="L5" s="1567"/>
      <c r="M5" s="1548" t="s">
        <v>25</v>
      </c>
      <c r="N5" s="1549"/>
      <c r="O5" s="1558"/>
      <c r="P5" s="1549"/>
      <c r="Q5" s="1549"/>
      <c r="R5" s="1558"/>
      <c r="S5" s="1560"/>
    </row>
    <row r="6" spans="1:19" ht="33" customHeight="1" x14ac:dyDescent="0.2">
      <c r="A6" s="1555"/>
      <c r="B6" s="1562"/>
      <c r="C6" s="1563"/>
      <c r="D6" s="1549"/>
      <c r="E6" s="1549"/>
      <c r="F6" s="1549"/>
      <c r="G6" s="1549"/>
      <c r="H6" s="1549"/>
      <c r="I6" s="1312" t="s">
        <v>23</v>
      </c>
      <c r="J6" s="1312" t="s">
        <v>24</v>
      </c>
      <c r="K6" s="1050" t="s">
        <v>193</v>
      </c>
      <c r="L6" s="1050" t="s">
        <v>194</v>
      </c>
      <c r="M6" s="1549"/>
      <c r="N6" s="1549"/>
      <c r="O6" s="1558"/>
      <c r="P6" s="1549"/>
      <c r="Q6" s="1549"/>
      <c r="R6" s="1558"/>
      <c r="S6" s="1560"/>
    </row>
    <row r="7" spans="1:19" ht="63.75" customHeight="1" thickBot="1" x14ac:dyDescent="0.25">
      <c r="A7" s="1556"/>
      <c r="B7" s="1315" t="s">
        <v>407</v>
      </c>
      <c r="C7" s="1315" t="s">
        <v>408</v>
      </c>
      <c r="D7" s="1315" t="s">
        <v>409</v>
      </c>
      <c r="E7" s="1315" t="s">
        <v>391</v>
      </c>
      <c r="F7" s="1315" t="s">
        <v>395</v>
      </c>
      <c r="G7" s="1315" t="s">
        <v>396</v>
      </c>
      <c r="H7" s="1315" t="s">
        <v>410</v>
      </c>
      <c r="I7" s="1315" t="s">
        <v>399</v>
      </c>
      <c r="J7" s="1316" t="s">
        <v>411</v>
      </c>
      <c r="K7" s="1315" t="s">
        <v>412</v>
      </c>
      <c r="L7" s="1315" t="s">
        <v>440</v>
      </c>
      <c r="M7" s="1315" t="s">
        <v>402</v>
      </c>
      <c r="N7" s="1315" t="s">
        <v>413</v>
      </c>
      <c r="O7" s="1315" t="s">
        <v>403</v>
      </c>
      <c r="P7" s="1315" t="s">
        <v>395</v>
      </c>
      <c r="Q7" s="1315" t="s">
        <v>821</v>
      </c>
      <c r="R7" s="1315" t="s">
        <v>414</v>
      </c>
      <c r="S7" s="1561"/>
    </row>
    <row r="8" spans="1:19" ht="24.95" customHeight="1" thickBot="1" x14ac:dyDescent="0.25">
      <c r="A8" s="1565" t="s">
        <v>859</v>
      </c>
      <c r="B8" s="1565"/>
      <c r="C8" s="510"/>
      <c r="D8" s="510"/>
      <c r="E8" s="510"/>
      <c r="F8" s="510"/>
      <c r="G8" s="510"/>
      <c r="H8" s="510"/>
      <c r="I8" s="511"/>
      <c r="J8" s="511"/>
      <c r="K8" s="510"/>
      <c r="L8" s="510"/>
      <c r="M8" s="510"/>
      <c r="N8" s="510"/>
      <c r="O8" s="510"/>
      <c r="P8" s="750"/>
      <c r="Q8" s="750"/>
      <c r="R8" s="510"/>
      <c r="S8" s="512" t="s">
        <v>998</v>
      </c>
    </row>
    <row r="9" spans="1:19" ht="24.95" customHeight="1" x14ac:dyDescent="0.2">
      <c r="A9" s="1081" t="s">
        <v>51</v>
      </c>
      <c r="B9" s="1277">
        <v>279</v>
      </c>
      <c r="C9" s="1277">
        <v>0</v>
      </c>
      <c r="D9" s="1277">
        <v>38</v>
      </c>
      <c r="E9" s="1277">
        <v>77</v>
      </c>
      <c r="F9" s="1277">
        <v>394</v>
      </c>
      <c r="G9" s="1277">
        <v>8</v>
      </c>
      <c r="H9" s="1277">
        <v>0</v>
      </c>
      <c r="I9" s="1277">
        <v>0</v>
      </c>
      <c r="J9" s="1277">
        <v>0</v>
      </c>
      <c r="K9" s="1277">
        <v>0</v>
      </c>
      <c r="L9" s="1277">
        <v>0</v>
      </c>
      <c r="M9" s="1277">
        <v>0</v>
      </c>
      <c r="N9" s="1277">
        <v>8</v>
      </c>
      <c r="O9" s="1277">
        <v>0</v>
      </c>
      <c r="P9" s="1278">
        <v>402</v>
      </c>
      <c r="Q9" s="1278">
        <v>0</v>
      </c>
      <c r="R9" s="1277">
        <v>402</v>
      </c>
      <c r="S9" s="1009" t="s">
        <v>441</v>
      </c>
    </row>
    <row r="10" spans="1:19" ht="24.95" customHeight="1" x14ac:dyDescent="0.2">
      <c r="A10" s="779" t="s">
        <v>52</v>
      </c>
      <c r="B10" s="1279">
        <v>28</v>
      </c>
      <c r="C10" s="1279">
        <v>20</v>
      </c>
      <c r="D10" s="1279">
        <v>7</v>
      </c>
      <c r="E10" s="1279">
        <v>2</v>
      </c>
      <c r="F10" s="1279">
        <v>57</v>
      </c>
      <c r="G10" s="1279">
        <v>37</v>
      </c>
      <c r="H10" s="1279">
        <v>0</v>
      </c>
      <c r="I10" s="1279">
        <v>0</v>
      </c>
      <c r="J10" s="1279">
        <v>2</v>
      </c>
      <c r="K10" s="1279">
        <v>1</v>
      </c>
      <c r="L10" s="1279">
        <v>0</v>
      </c>
      <c r="M10" s="1279">
        <v>3</v>
      </c>
      <c r="N10" s="1279">
        <v>40</v>
      </c>
      <c r="O10" s="1279">
        <v>6</v>
      </c>
      <c r="P10" s="1280">
        <v>103</v>
      </c>
      <c r="Q10" s="1281">
        <v>3</v>
      </c>
      <c r="R10" s="1279">
        <v>106</v>
      </c>
      <c r="S10" s="777" t="s">
        <v>442</v>
      </c>
    </row>
    <row r="11" spans="1:19" ht="24.95" customHeight="1" x14ac:dyDescent="0.2">
      <c r="A11" s="779" t="s">
        <v>57</v>
      </c>
      <c r="B11" s="1279">
        <v>358</v>
      </c>
      <c r="C11" s="1279">
        <v>62</v>
      </c>
      <c r="D11" s="1279">
        <v>47</v>
      </c>
      <c r="E11" s="1279">
        <v>104</v>
      </c>
      <c r="F11" s="1279">
        <v>571</v>
      </c>
      <c r="G11" s="1279">
        <v>205</v>
      </c>
      <c r="H11" s="1279">
        <v>0</v>
      </c>
      <c r="I11" s="1279">
        <v>1</v>
      </c>
      <c r="J11" s="1279">
        <v>2</v>
      </c>
      <c r="K11" s="1279">
        <v>0</v>
      </c>
      <c r="L11" s="1279">
        <v>5</v>
      </c>
      <c r="M11" s="1279">
        <v>8</v>
      </c>
      <c r="N11" s="1279">
        <v>213</v>
      </c>
      <c r="O11" s="1279">
        <v>8</v>
      </c>
      <c r="P11" s="1280">
        <v>792</v>
      </c>
      <c r="Q11" s="1281">
        <v>52</v>
      </c>
      <c r="R11" s="1279">
        <v>844</v>
      </c>
      <c r="S11" s="777" t="s">
        <v>501</v>
      </c>
    </row>
    <row r="12" spans="1:19" ht="24.95" customHeight="1" x14ac:dyDescent="0.2">
      <c r="A12" s="779" t="s">
        <v>58</v>
      </c>
      <c r="B12" s="1279">
        <v>237</v>
      </c>
      <c r="C12" s="1279">
        <v>228</v>
      </c>
      <c r="D12" s="1279">
        <v>10</v>
      </c>
      <c r="E12" s="1279">
        <v>1145</v>
      </c>
      <c r="F12" s="1279">
        <v>1620</v>
      </c>
      <c r="G12" s="1279">
        <v>485</v>
      </c>
      <c r="H12" s="1279">
        <v>4</v>
      </c>
      <c r="I12" s="1279">
        <v>21</v>
      </c>
      <c r="J12" s="1279">
        <v>77</v>
      </c>
      <c r="K12" s="1279">
        <v>46</v>
      </c>
      <c r="L12" s="1279">
        <v>97</v>
      </c>
      <c r="M12" s="1279">
        <v>241</v>
      </c>
      <c r="N12" s="1279">
        <v>730</v>
      </c>
      <c r="O12" s="1279">
        <v>85</v>
      </c>
      <c r="P12" s="1280">
        <v>2435</v>
      </c>
      <c r="Q12" s="1281">
        <v>0</v>
      </c>
      <c r="R12" s="1279">
        <v>2435</v>
      </c>
      <c r="S12" s="777" t="s">
        <v>443</v>
      </c>
    </row>
    <row r="13" spans="1:19" ht="24.95" customHeight="1" x14ac:dyDescent="0.2">
      <c r="A13" s="779" t="s">
        <v>381</v>
      </c>
      <c r="B13" s="1279">
        <v>67</v>
      </c>
      <c r="C13" s="1279">
        <v>18</v>
      </c>
      <c r="D13" s="1279">
        <v>16</v>
      </c>
      <c r="E13" s="1279">
        <v>3</v>
      </c>
      <c r="F13" s="1279">
        <v>104</v>
      </c>
      <c r="G13" s="1279">
        <v>13</v>
      </c>
      <c r="H13" s="1279">
        <v>0</v>
      </c>
      <c r="I13" s="1279">
        <v>0</v>
      </c>
      <c r="J13" s="1279">
        <v>0</v>
      </c>
      <c r="K13" s="1279">
        <v>0</v>
      </c>
      <c r="L13" s="1279">
        <v>0</v>
      </c>
      <c r="M13" s="1279">
        <v>0</v>
      </c>
      <c r="N13" s="1279">
        <v>13</v>
      </c>
      <c r="O13" s="1279">
        <v>0</v>
      </c>
      <c r="P13" s="1280">
        <v>117</v>
      </c>
      <c r="Q13" s="1281">
        <v>0</v>
      </c>
      <c r="R13" s="1279">
        <v>117</v>
      </c>
      <c r="S13" s="777" t="s">
        <v>444</v>
      </c>
    </row>
    <row r="14" spans="1:19" ht="24.95" customHeight="1" x14ac:dyDescent="0.2">
      <c r="A14" s="779" t="s">
        <v>370</v>
      </c>
      <c r="B14" s="1279">
        <v>12</v>
      </c>
      <c r="C14" s="1279">
        <v>12</v>
      </c>
      <c r="D14" s="1279">
        <v>0</v>
      </c>
      <c r="E14" s="1279">
        <v>6</v>
      </c>
      <c r="F14" s="1279">
        <v>30</v>
      </c>
      <c r="G14" s="1279">
        <v>4</v>
      </c>
      <c r="H14" s="1279">
        <v>0</v>
      </c>
      <c r="I14" s="1279">
        <v>0</v>
      </c>
      <c r="J14" s="1279">
        <v>0</v>
      </c>
      <c r="K14" s="1279">
        <v>0</v>
      </c>
      <c r="L14" s="1279">
        <v>0</v>
      </c>
      <c r="M14" s="1279">
        <v>0</v>
      </c>
      <c r="N14" s="1279">
        <v>4</v>
      </c>
      <c r="O14" s="1279">
        <v>0</v>
      </c>
      <c r="P14" s="1280">
        <v>34</v>
      </c>
      <c r="Q14" s="1281">
        <v>0</v>
      </c>
      <c r="R14" s="1279">
        <v>34</v>
      </c>
      <c r="S14" s="777" t="s">
        <v>445</v>
      </c>
    </row>
    <row r="15" spans="1:19" ht="24.95" customHeight="1" x14ac:dyDescent="0.2">
      <c r="A15" s="779" t="s">
        <v>382</v>
      </c>
      <c r="B15" s="1279">
        <v>127</v>
      </c>
      <c r="C15" s="1279">
        <v>20</v>
      </c>
      <c r="D15" s="1279">
        <v>63</v>
      </c>
      <c r="E15" s="1279">
        <v>13</v>
      </c>
      <c r="F15" s="1279">
        <v>223</v>
      </c>
      <c r="G15" s="1279">
        <v>117</v>
      </c>
      <c r="H15" s="1279">
        <v>0</v>
      </c>
      <c r="I15" s="1279">
        <v>0</v>
      </c>
      <c r="J15" s="1279">
        <v>0</v>
      </c>
      <c r="K15" s="1279">
        <v>0</v>
      </c>
      <c r="L15" s="1279">
        <v>0</v>
      </c>
      <c r="M15" s="1279">
        <v>0</v>
      </c>
      <c r="N15" s="1279">
        <v>117</v>
      </c>
      <c r="O15" s="1279">
        <v>0</v>
      </c>
      <c r="P15" s="1280">
        <v>340</v>
      </c>
      <c r="Q15" s="1281">
        <v>0</v>
      </c>
      <c r="R15" s="1279">
        <v>340</v>
      </c>
      <c r="S15" s="777" t="s">
        <v>446</v>
      </c>
    </row>
    <row r="16" spans="1:19" ht="24.95" customHeight="1" x14ac:dyDescent="0.2">
      <c r="A16" s="779" t="s">
        <v>383</v>
      </c>
      <c r="B16" s="1279">
        <v>15</v>
      </c>
      <c r="C16" s="1279">
        <v>10</v>
      </c>
      <c r="D16" s="1279">
        <v>0</v>
      </c>
      <c r="E16" s="1279">
        <v>9</v>
      </c>
      <c r="F16" s="1279">
        <v>34</v>
      </c>
      <c r="G16" s="1279">
        <v>9</v>
      </c>
      <c r="H16" s="1279">
        <v>0</v>
      </c>
      <c r="I16" s="1279">
        <v>0</v>
      </c>
      <c r="J16" s="1279">
        <v>0</v>
      </c>
      <c r="K16" s="1279">
        <v>0</v>
      </c>
      <c r="L16" s="1279">
        <v>0</v>
      </c>
      <c r="M16" s="1279">
        <v>0</v>
      </c>
      <c r="N16" s="1279">
        <v>9</v>
      </c>
      <c r="O16" s="1279">
        <v>0</v>
      </c>
      <c r="P16" s="1280">
        <v>43</v>
      </c>
      <c r="Q16" s="1281">
        <v>0</v>
      </c>
      <c r="R16" s="1279">
        <v>43</v>
      </c>
      <c r="S16" s="777" t="s">
        <v>447</v>
      </c>
    </row>
    <row r="17" spans="1:19" ht="24.95" customHeight="1" x14ac:dyDescent="0.2">
      <c r="A17" s="1082" t="s">
        <v>160</v>
      </c>
      <c r="B17" s="1282">
        <v>3</v>
      </c>
      <c r="C17" s="1282">
        <v>7</v>
      </c>
      <c r="D17" s="1282">
        <v>6</v>
      </c>
      <c r="E17" s="1282">
        <v>11</v>
      </c>
      <c r="F17" s="1282">
        <v>27</v>
      </c>
      <c r="G17" s="1282">
        <v>0</v>
      </c>
      <c r="H17" s="1282">
        <v>0</v>
      </c>
      <c r="I17" s="1282">
        <v>0</v>
      </c>
      <c r="J17" s="1282">
        <v>0</v>
      </c>
      <c r="K17" s="1282">
        <v>0</v>
      </c>
      <c r="L17" s="1282">
        <v>0</v>
      </c>
      <c r="M17" s="1282">
        <v>0</v>
      </c>
      <c r="N17" s="1282">
        <v>0</v>
      </c>
      <c r="O17" s="1282">
        <v>0</v>
      </c>
      <c r="P17" s="1280">
        <v>27</v>
      </c>
      <c r="Q17" s="1281">
        <v>0</v>
      </c>
      <c r="R17" s="1282">
        <v>27</v>
      </c>
      <c r="S17" s="777" t="s">
        <v>448</v>
      </c>
    </row>
    <row r="18" spans="1:19" ht="24.95" customHeight="1" x14ac:dyDescent="0.2">
      <c r="A18" s="778" t="s">
        <v>318</v>
      </c>
      <c r="B18" s="1279">
        <v>28</v>
      </c>
      <c r="C18" s="1279">
        <v>16</v>
      </c>
      <c r="D18" s="1279">
        <v>22</v>
      </c>
      <c r="E18" s="1279">
        <v>7</v>
      </c>
      <c r="F18" s="1279">
        <v>73</v>
      </c>
      <c r="G18" s="1279">
        <v>11</v>
      </c>
      <c r="H18" s="1279">
        <v>0</v>
      </c>
      <c r="I18" s="1279">
        <v>0</v>
      </c>
      <c r="J18" s="1279">
        <v>0</v>
      </c>
      <c r="K18" s="1279">
        <v>0</v>
      </c>
      <c r="L18" s="1279">
        <v>0</v>
      </c>
      <c r="M18" s="1279">
        <v>0</v>
      </c>
      <c r="N18" s="1279">
        <v>11</v>
      </c>
      <c r="O18" s="1279">
        <v>0</v>
      </c>
      <c r="P18" s="1280">
        <v>84</v>
      </c>
      <c r="Q18" s="1281">
        <v>0</v>
      </c>
      <c r="R18" s="1279">
        <v>84</v>
      </c>
      <c r="S18" s="777" t="s">
        <v>449</v>
      </c>
    </row>
    <row r="19" spans="1:19" ht="24.95" customHeight="1" x14ac:dyDescent="0.2">
      <c r="A19" s="778" t="s">
        <v>317</v>
      </c>
      <c r="B19" s="1279">
        <v>17</v>
      </c>
      <c r="C19" s="1279">
        <v>32</v>
      </c>
      <c r="D19" s="1279">
        <v>2</v>
      </c>
      <c r="E19" s="1279">
        <v>35</v>
      </c>
      <c r="F19" s="1279">
        <v>86</v>
      </c>
      <c r="G19" s="1279">
        <v>5</v>
      </c>
      <c r="H19" s="1279">
        <v>0</v>
      </c>
      <c r="I19" s="1279">
        <v>0</v>
      </c>
      <c r="J19" s="1279">
        <v>0</v>
      </c>
      <c r="K19" s="1279">
        <v>0</v>
      </c>
      <c r="L19" s="1279">
        <v>0</v>
      </c>
      <c r="M19" s="1279">
        <v>0</v>
      </c>
      <c r="N19" s="1279">
        <v>5</v>
      </c>
      <c r="O19" s="1279">
        <v>0</v>
      </c>
      <c r="P19" s="1280">
        <v>91</v>
      </c>
      <c r="Q19" s="1281">
        <v>0</v>
      </c>
      <c r="R19" s="1279">
        <v>91</v>
      </c>
      <c r="S19" s="777" t="s">
        <v>450</v>
      </c>
    </row>
    <row r="20" spans="1:19" ht="24.95" customHeight="1" x14ac:dyDescent="0.2">
      <c r="A20" s="778" t="s">
        <v>384</v>
      </c>
      <c r="B20" s="1279">
        <v>18</v>
      </c>
      <c r="C20" s="1279">
        <v>5</v>
      </c>
      <c r="D20" s="1279">
        <v>7</v>
      </c>
      <c r="E20" s="1279">
        <v>8</v>
      </c>
      <c r="F20" s="1279">
        <v>38</v>
      </c>
      <c r="G20" s="1279">
        <v>2</v>
      </c>
      <c r="H20" s="1279">
        <v>0</v>
      </c>
      <c r="I20" s="1279">
        <v>0</v>
      </c>
      <c r="J20" s="1279">
        <v>0</v>
      </c>
      <c r="K20" s="1279">
        <v>0</v>
      </c>
      <c r="L20" s="1279">
        <v>0</v>
      </c>
      <c r="M20" s="1279">
        <v>0</v>
      </c>
      <c r="N20" s="1279">
        <v>2</v>
      </c>
      <c r="O20" s="1279">
        <v>0</v>
      </c>
      <c r="P20" s="1280">
        <v>40</v>
      </c>
      <c r="Q20" s="1281">
        <v>0</v>
      </c>
      <c r="R20" s="1279">
        <v>40</v>
      </c>
      <c r="S20" s="777" t="s">
        <v>451</v>
      </c>
    </row>
    <row r="21" spans="1:19" ht="24.95" customHeight="1" x14ac:dyDescent="0.2">
      <c r="A21" s="778" t="s">
        <v>319</v>
      </c>
      <c r="B21" s="1279">
        <v>38</v>
      </c>
      <c r="C21" s="1279">
        <v>32</v>
      </c>
      <c r="D21" s="1279">
        <v>22</v>
      </c>
      <c r="E21" s="1279">
        <v>27</v>
      </c>
      <c r="F21" s="1279">
        <v>119</v>
      </c>
      <c r="G21" s="1279">
        <v>0</v>
      </c>
      <c r="H21" s="1279">
        <v>0</v>
      </c>
      <c r="I21" s="1279">
        <v>0</v>
      </c>
      <c r="J21" s="1279">
        <v>0</v>
      </c>
      <c r="K21" s="1279">
        <v>1</v>
      </c>
      <c r="L21" s="1279">
        <v>0</v>
      </c>
      <c r="M21" s="1279">
        <v>1</v>
      </c>
      <c r="N21" s="1279">
        <v>1</v>
      </c>
      <c r="O21" s="1279">
        <v>0</v>
      </c>
      <c r="P21" s="1280">
        <v>120</v>
      </c>
      <c r="Q21" s="1281">
        <v>0</v>
      </c>
      <c r="R21" s="1279">
        <v>120</v>
      </c>
      <c r="S21" s="777" t="s">
        <v>452</v>
      </c>
    </row>
    <row r="22" spans="1:19" ht="24.95" customHeight="1" x14ac:dyDescent="0.2">
      <c r="A22" s="778" t="s">
        <v>367</v>
      </c>
      <c r="B22" s="1279">
        <v>298</v>
      </c>
      <c r="C22" s="1279">
        <v>42</v>
      </c>
      <c r="D22" s="1279">
        <v>33</v>
      </c>
      <c r="E22" s="1279">
        <v>106</v>
      </c>
      <c r="F22" s="1279">
        <v>479</v>
      </c>
      <c r="G22" s="1279">
        <v>89</v>
      </c>
      <c r="H22" s="1279">
        <v>0</v>
      </c>
      <c r="I22" s="1279">
        <v>1</v>
      </c>
      <c r="J22" s="1279">
        <v>0</v>
      </c>
      <c r="K22" s="1279">
        <v>0</v>
      </c>
      <c r="L22" s="1279">
        <v>0</v>
      </c>
      <c r="M22" s="1279">
        <v>1</v>
      </c>
      <c r="N22" s="1279">
        <v>90</v>
      </c>
      <c r="O22" s="1279">
        <v>0</v>
      </c>
      <c r="P22" s="1280">
        <v>569</v>
      </c>
      <c r="Q22" s="1281">
        <v>0</v>
      </c>
      <c r="R22" s="1279">
        <v>569</v>
      </c>
      <c r="S22" s="777" t="s">
        <v>453</v>
      </c>
    </row>
    <row r="23" spans="1:19" ht="24.95" customHeight="1" x14ac:dyDescent="0.2">
      <c r="A23" s="778" t="s">
        <v>371</v>
      </c>
      <c r="B23" s="1279">
        <v>2</v>
      </c>
      <c r="C23" s="1279">
        <v>0</v>
      </c>
      <c r="D23" s="1279">
        <v>17</v>
      </c>
      <c r="E23" s="1279">
        <v>4</v>
      </c>
      <c r="F23" s="1279">
        <v>23</v>
      </c>
      <c r="G23" s="1279">
        <v>3</v>
      </c>
      <c r="H23" s="1279">
        <v>0</v>
      </c>
      <c r="I23" s="1279">
        <v>0</v>
      </c>
      <c r="J23" s="1279">
        <v>0</v>
      </c>
      <c r="K23" s="1279">
        <v>0</v>
      </c>
      <c r="L23" s="1279">
        <v>0</v>
      </c>
      <c r="M23" s="1279">
        <v>0</v>
      </c>
      <c r="N23" s="1279">
        <v>3</v>
      </c>
      <c r="O23" s="1279">
        <v>0</v>
      </c>
      <c r="P23" s="1280">
        <v>26</v>
      </c>
      <c r="Q23" s="1281">
        <v>0</v>
      </c>
      <c r="R23" s="1279">
        <v>26</v>
      </c>
      <c r="S23" s="777" t="s">
        <v>454</v>
      </c>
    </row>
    <row r="24" spans="1:19" ht="24.95" customHeight="1" x14ac:dyDescent="0.2">
      <c r="A24" s="780" t="s">
        <v>84</v>
      </c>
      <c r="B24" s="1283">
        <v>465</v>
      </c>
      <c r="C24" s="1283">
        <v>85</v>
      </c>
      <c r="D24" s="1283">
        <v>317</v>
      </c>
      <c r="E24" s="1283">
        <v>83</v>
      </c>
      <c r="F24" s="1283">
        <v>950</v>
      </c>
      <c r="G24" s="1283">
        <v>575</v>
      </c>
      <c r="H24" s="1283">
        <v>2</v>
      </c>
      <c r="I24" s="1283">
        <v>5</v>
      </c>
      <c r="J24" s="1283">
        <v>328</v>
      </c>
      <c r="K24" s="1283">
        <v>27</v>
      </c>
      <c r="L24" s="1283">
        <v>385</v>
      </c>
      <c r="M24" s="1279">
        <v>745</v>
      </c>
      <c r="N24" s="1279">
        <v>1322</v>
      </c>
      <c r="O24" s="1283">
        <v>1568</v>
      </c>
      <c r="P24" s="1280">
        <v>3840</v>
      </c>
      <c r="Q24" s="1281">
        <v>28</v>
      </c>
      <c r="R24" s="1279">
        <v>3868</v>
      </c>
      <c r="S24" s="777" t="s">
        <v>455</v>
      </c>
    </row>
    <row r="25" spans="1:19" ht="24.95" customHeight="1" x14ac:dyDescent="0.2">
      <c r="A25" s="778" t="s">
        <v>165</v>
      </c>
      <c r="B25" s="1279">
        <v>74</v>
      </c>
      <c r="C25" s="1279">
        <v>49</v>
      </c>
      <c r="D25" s="1279">
        <v>0</v>
      </c>
      <c r="E25" s="1279">
        <v>80</v>
      </c>
      <c r="F25" s="1279">
        <v>203</v>
      </c>
      <c r="G25" s="1279">
        <v>130</v>
      </c>
      <c r="H25" s="1279">
        <v>0</v>
      </c>
      <c r="I25" s="1279">
        <v>1</v>
      </c>
      <c r="J25" s="1279">
        <v>0</v>
      </c>
      <c r="K25" s="1279">
        <v>0</v>
      </c>
      <c r="L25" s="1279">
        <v>4</v>
      </c>
      <c r="M25" s="1279">
        <v>5</v>
      </c>
      <c r="N25" s="1279">
        <v>135</v>
      </c>
      <c r="O25" s="1279">
        <v>2</v>
      </c>
      <c r="P25" s="1280">
        <v>340</v>
      </c>
      <c r="Q25" s="1281">
        <v>0</v>
      </c>
      <c r="R25" s="1279">
        <v>340</v>
      </c>
      <c r="S25" s="777" t="s">
        <v>456</v>
      </c>
    </row>
    <row r="26" spans="1:19" ht="24.95" customHeight="1" x14ac:dyDescent="0.2">
      <c r="A26" s="766" t="s">
        <v>166</v>
      </c>
      <c r="B26" s="1284">
        <v>90</v>
      </c>
      <c r="C26" s="1284">
        <v>18</v>
      </c>
      <c r="D26" s="1284">
        <v>0</v>
      </c>
      <c r="E26" s="1284">
        <v>26</v>
      </c>
      <c r="F26" s="1284">
        <v>134</v>
      </c>
      <c r="G26" s="1284">
        <v>36</v>
      </c>
      <c r="H26" s="1284">
        <v>0</v>
      </c>
      <c r="I26" s="1284">
        <v>0</v>
      </c>
      <c r="J26" s="1284">
        <v>0</v>
      </c>
      <c r="K26" s="1284">
        <v>0</v>
      </c>
      <c r="L26" s="1284">
        <v>0</v>
      </c>
      <c r="M26" s="1284">
        <v>0</v>
      </c>
      <c r="N26" s="1284">
        <v>36</v>
      </c>
      <c r="O26" s="1284">
        <v>0</v>
      </c>
      <c r="P26" s="1285">
        <v>170</v>
      </c>
      <c r="Q26" s="1285">
        <v>0</v>
      </c>
      <c r="R26" s="1284">
        <v>170</v>
      </c>
      <c r="S26" s="1000" t="s">
        <v>457</v>
      </c>
    </row>
    <row r="27" spans="1:19" ht="24.95" customHeight="1" x14ac:dyDescent="0.2">
      <c r="A27" s="1083" t="s">
        <v>896</v>
      </c>
      <c r="B27" s="1285">
        <v>48</v>
      </c>
      <c r="C27" s="1285">
        <v>7</v>
      </c>
      <c r="D27" s="1285">
        <v>66</v>
      </c>
      <c r="E27" s="1285">
        <v>72</v>
      </c>
      <c r="F27" s="1285">
        <v>193</v>
      </c>
      <c r="G27" s="1285">
        <v>99</v>
      </c>
      <c r="H27" s="1285">
        <v>1</v>
      </c>
      <c r="I27" s="1285">
        <v>5</v>
      </c>
      <c r="J27" s="1285">
        <v>0</v>
      </c>
      <c r="K27" s="1285">
        <v>0</v>
      </c>
      <c r="L27" s="1285">
        <v>5</v>
      </c>
      <c r="M27" s="1285">
        <v>10</v>
      </c>
      <c r="N27" s="1285">
        <v>110</v>
      </c>
      <c r="O27" s="1285">
        <v>42</v>
      </c>
      <c r="P27" s="1285">
        <v>345</v>
      </c>
      <c r="Q27" s="1285">
        <v>4</v>
      </c>
      <c r="R27" s="1285">
        <v>349</v>
      </c>
      <c r="S27" s="1079" t="s">
        <v>897</v>
      </c>
    </row>
    <row r="28" spans="1:19" ht="24.95" customHeight="1" thickBot="1" x14ac:dyDescent="0.25">
      <c r="A28" s="766" t="s">
        <v>661</v>
      </c>
      <c r="B28" s="1286">
        <v>79</v>
      </c>
      <c r="C28" s="1286">
        <v>46</v>
      </c>
      <c r="D28" s="1286">
        <v>0</v>
      </c>
      <c r="E28" s="1286">
        <v>20</v>
      </c>
      <c r="F28" s="1286">
        <v>145</v>
      </c>
      <c r="G28" s="1286">
        <v>13</v>
      </c>
      <c r="H28" s="1286">
        <v>0</v>
      </c>
      <c r="I28" s="1286">
        <v>0</v>
      </c>
      <c r="J28" s="1286">
        <v>0</v>
      </c>
      <c r="K28" s="1286">
        <v>0</v>
      </c>
      <c r="L28" s="1286">
        <v>0</v>
      </c>
      <c r="M28" s="1286">
        <v>0</v>
      </c>
      <c r="N28" s="1286">
        <v>13</v>
      </c>
      <c r="O28" s="1286">
        <v>0</v>
      </c>
      <c r="P28" s="1285">
        <v>158</v>
      </c>
      <c r="Q28" s="1285">
        <v>0</v>
      </c>
      <c r="R28" s="1286">
        <v>158</v>
      </c>
      <c r="S28" s="1000" t="s">
        <v>801</v>
      </c>
    </row>
    <row r="29" spans="1:19" ht="24.75" customHeight="1" thickBot="1" x14ac:dyDescent="0.25">
      <c r="A29" s="1012" t="s">
        <v>747</v>
      </c>
      <c r="B29" s="1287">
        <f>SUM(B9:B28)</f>
        <v>2283</v>
      </c>
      <c r="C29" s="1287">
        <f t="shared" ref="C29:R29" si="0">SUM(C9:C28)</f>
        <v>709</v>
      </c>
      <c r="D29" s="1287">
        <f t="shared" si="0"/>
        <v>673</v>
      </c>
      <c r="E29" s="1287">
        <f t="shared" si="0"/>
        <v>1838</v>
      </c>
      <c r="F29" s="1287">
        <f t="shared" si="0"/>
        <v>5503</v>
      </c>
      <c r="G29" s="1287">
        <f t="shared" si="0"/>
        <v>1841</v>
      </c>
      <c r="H29" s="1287">
        <f t="shared" si="0"/>
        <v>7</v>
      </c>
      <c r="I29" s="1287">
        <f t="shared" si="0"/>
        <v>34</v>
      </c>
      <c r="J29" s="1287">
        <f t="shared" si="0"/>
        <v>409</v>
      </c>
      <c r="K29" s="1287">
        <f t="shared" si="0"/>
        <v>75</v>
      </c>
      <c r="L29" s="1287">
        <f t="shared" si="0"/>
        <v>496</v>
      </c>
      <c r="M29" s="1287">
        <f t="shared" si="0"/>
        <v>1014</v>
      </c>
      <c r="N29" s="1287">
        <f t="shared" si="0"/>
        <v>2862</v>
      </c>
      <c r="O29" s="1287">
        <f t="shared" si="0"/>
        <v>1711</v>
      </c>
      <c r="P29" s="1287">
        <f t="shared" si="0"/>
        <v>10076</v>
      </c>
      <c r="Q29" s="1287">
        <f t="shared" si="0"/>
        <v>87</v>
      </c>
      <c r="R29" s="1287">
        <f t="shared" si="0"/>
        <v>10163</v>
      </c>
      <c r="S29" s="996" t="s">
        <v>458</v>
      </c>
    </row>
    <row r="30" spans="1:19" ht="24.95" customHeight="1" thickBot="1" x14ac:dyDescent="0.3">
      <c r="A30" s="1018" t="s">
        <v>616</v>
      </c>
      <c r="B30" s="1288">
        <f>SUM(B29+'3'!B34)</f>
        <v>24808</v>
      </c>
      <c r="C30" s="1288">
        <f>SUM(C29+'3'!C34)</f>
        <v>7585</v>
      </c>
      <c r="D30" s="1288">
        <f>SUM(D29+'3'!D34)</f>
        <v>5095</v>
      </c>
      <c r="E30" s="1288">
        <f>SUM(E29+'3'!E34)</f>
        <v>12882</v>
      </c>
      <c r="F30" s="1288">
        <f>SUM(F29+'3'!F34)</f>
        <v>50370</v>
      </c>
      <c r="G30" s="1288">
        <f>SUM(G29+'3'!G34)</f>
        <v>37746</v>
      </c>
      <c r="H30" s="1288">
        <f>SUM(H29+'3'!H34)</f>
        <v>644</v>
      </c>
      <c r="I30" s="1288">
        <f>SUM(I29+'3'!I34)</f>
        <v>3475</v>
      </c>
      <c r="J30" s="1288">
        <f>SUM(J29+'3'!J34)</f>
        <v>2096</v>
      </c>
      <c r="K30" s="1288">
        <f>SUM(K29+'3'!K34)</f>
        <v>1452</v>
      </c>
      <c r="L30" s="1288">
        <f>SUM(L29+'3'!L34)</f>
        <v>3877</v>
      </c>
      <c r="M30" s="1288">
        <f>SUM(M29+'3'!M34)</f>
        <v>10900</v>
      </c>
      <c r="N30" s="1288">
        <f>SUM(N29+'3'!N34)</f>
        <v>49290</v>
      </c>
      <c r="O30" s="1288">
        <f>SUM(O29+'3'!O34)</f>
        <v>12224</v>
      </c>
      <c r="P30" s="1288">
        <f>SUM(P29+'3'!P34)</f>
        <v>111884</v>
      </c>
      <c r="Q30" s="1288">
        <f>SUM(Q29+'3'!Q34)</f>
        <v>3008</v>
      </c>
      <c r="R30" s="1288">
        <f>SUM(R29+'3'!R34)</f>
        <v>114892</v>
      </c>
      <c r="S30" s="612" t="s">
        <v>762</v>
      </c>
    </row>
    <row r="31" spans="1:19" ht="24.95" customHeight="1" x14ac:dyDescent="0.3">
      <c r="A31" s="1566" t="s">
        <v>857</v>
      </c>
      <c r="B31" s="1566"/>
      <c r="C31" s="1566"/>
      <c r="D31" s="262"/>
      <c r="E31" s="262"/>
      <c r="F31" s="781"/>
      <c r="G31" s="262"/>
      <c r="H31" s="262"/>
      <c r="I31" s="262"/>
      <c r="J31" s="262"/>
      <c r="K31" s="262"/>
      <c r="L31" s="262"/>
      <c r="M31" s="262"/>
      <c r="N31" s="782"/>
      <c r="O31" s="782"/>
      <c r="P31" s="783"/>
      <c r="Q31" s="783"/>
      <c r="R31" s="782"/>
      <c r="S31" s="1201" t="s">
        <v>858</v>
      </c>
    </row>
    <row r="32" spans="1:19" ht="25.5" customHeight="1" x14ac:dyDescent="0.2">
      <c r="B32" s="15"/>
    </row>
    <row r="33" spans="19:19" ht="15" customHeight="1" x14ac:dyDescent="0.2"/>
    <row r="35" spans="19:19" ht="15" customHeight="1" x14ac:dyDescent="0.2"/>
    <row r="36" spans="19:19" ht="14.25" x14ac:dyDescent="0.2">
      <c r="S36"/>
    </row>
    <row r="37" spans="19:19" ht="14.25" x14ac:dyDescent="0.2">
      <c r="S37"/>
    </row>
    <row r="38" spans="19:19" ht="14.25" x14ac:dyDescent="0.2">
      <c r="S38"/>
    </row>
    <row r="39" spans="19:19" ht="14.25" x14ac:dyDescent="0.2">
      <c r="S39"/>
    </row>
    <row r="40" spans="19:19" ht="14.25" x14ac:dyDescent="0.2">
      <c r="S40"/>
    </row>
    <row r="41" spans="19:19" ht="14.25" x14ac:dyDescent="0.2">
      <c r="S41"/>
    </row>
    <row r="42" spans="19:19" ht="14.25" x14ac:dyDescent="0.2">
      <c r="S42"/>
    </row>
    <row r="43" spans="19:19" ht="14.25" x14ac:dyDescent="0.2">
      <c r="S43"/>
    </row>
    <row r="44" spans="19:19" ht="14.25" x14ac:dyDescent="0.2">
      <c r="S44"/>
    </row>
    <row r="45" spans="19:19" ht="14.25" x14ac:dyDescent="0.2">
      <c r="S45"/>
    </row>
    <row r="46" spans="19:19" ht="14.25" x14ac:dyDescent="0.2">
      <c r="S46"/>
    </row>
    <row r="47" spans="19:19" ht="14.25" x14ac:dyDescent="0.2">
      <c r="S47"/>
    </row>
    <row r="48" spans="19:19" ht="14.25" x14ac:dyDescent="0.2">
      <c r="S48"/>
    </row>
    <row r="49" spans="19:19" ht="14.25" x14ac:dyDescent="0.2">
      <c r="S49"/>
    </row>
    <row r="50" spans="19:19" ht="14.25" x14ac:dyDescent="0.2">
      <c r="S50"/>
    </row>
    <row r="51" spans="19:19" ht="14.25" x14ac:dyDescent="0.2">
      <c r="S51"/>
    </row>
    <row r="52" spans="19:19" ht="14.25" x14ac:dyDescent="0.2">
      <c r="S52"/>
    </row>
    <row r="53" spans="19:19" ht="14.25" x14ac:dyDescent="0.2">
      <c r="S53"/>
    </row>
    <row r="54" spans="19:19" ht="14.25" x14ac:dyDescent="0.2">
      <c r="S54"/>
    </row>
    <row r="55" spans="19:19" ht="14.25" x14ac:dyDescent="0.2">
      <c r="S55"/>
    </row>
    <row r="56" spans="19:19" ht="14.25" x14ac:dyDescent="0.2">
      <c r="S56"/>
    </row>
    <row r="57" spans="19:19" ht="14.25" x14ac:dyDescent="0.2">
      <c r="S57"/>
    </row>
    <row r="58" spans="19:19" ht="14.25" x14ac:dyDescent="0.2">
      <c r="S58"/>
    </row>
    <row r="59" spans="19:19" ht="14.25" x14ac:dyDescent="0.2">
      <c r="S59"/>
    </row>
    <row r="60" spans="19:19" ht="14.25" x14ac:dyDescent="0.2">
      <c r="S60"/>
    </row>
    <row r="61" spans="19:19" ht="14.25" x14ac:dyDescent="0.2">
      <c r="S61"/>
    </row>
    <row r="62" spans="19:19" ht="14.25" x14ac:dyDescent="0.2">
      <c r="S62"/>
    </row>
    <row r="63" spans="19:19" ht="14.25" x14ac:dyDescent="0.2">
      <c r="S63"/>
    </row>
    <row r="64" spans="19:19" ht="14.25" x14ac:dyDescent="0.2">
      <c r="S64"/>
    </row>
    <row r="65" spans="19:19" ht="14.25" x14ac:dyDescent="0.2">
      <c r="S65"/>
    </row>
    <row r="66" spans="19:19" ht="14.25" x14ac:dyDescent="0.2">
      <c r="S66"/>
    </row>
    <row r="67" spans="19:19" ht="14.25" x14ac:dyDescent="0.2">
      <c r="S67"/>
    </row>
    <row r="68" spans="19:19" ht="14.25" x14ac:dyDescent="0.2">
      <c r="S68"/>
    </row>
    <row r="69" spans="19:19" ht="14.25" x14ac:dyDescent="0.2">
      <c r="S69"/>
    </row>
    <row r="70" spans="19:19" ht="14.25" x14ac:dyDescent="0.2">
      <c r="S70"/>
    </row>
    <row r="71" spans="19:19" ht="14.25" x14ac:dyDescent="0.2">
      <c r="S71"/>
    </row>
    <row r="72" spans="19:19" ht="14.25" x14ac:dyDescent="0.2">
      <c r="S72"/>
    </row>
    <row r="73" spans="19:19" ht="14.25" x14ac:dyDescent="0.2">
      <c r="S73"/>
    </row>
    <row r="74" spans="19:19" ht="14.25" x14ac:dyDescent="0.2">
      <c r="S74"/>
    </row>
    <row r="75" spans="19:19" ht="14.25" x14ac:dyDescent="0.2">
      <c r="S75"/>
    </row>
    <row r="76" spans="19:19" ht="14.25" x14ac:dyDescent="0.2">
      <c r="S76"/>
    </row>
    <row r="77" spans="19:19" ht="14.25" x14ac:dyDescent="0.2">
      <c r="S77"/>
    </row>
    <row r="78" spans="19:19" ht="14.25" x14ac:dyDescent="0.2">
      <c r="S78"/>
    </row>
    <row r="79" spans="19:19" ht="14.25" x14ac:dyDescent="0.2">
      <c r="S79"/>
    </row>
    <row r="80" spans="19:19" ht="14.25" x14ac:dyDescent="0.2">
      <c r="S80"/>
    </row>
    <row r="81" spans="19:19" ht="14.25" x14ac:dyDescent="0.2">
      <c r="S81"/>
    </row>
    <row r="82" spans="19:19" ht="14.25" x14ac:dyDescent="0.2">
      <c r="S82"/>
    </row>
    <row r="83" spans="19:19" ht="14.25" x14ac:dyDescent="0.2">
      <c r="S83"/>
    </row>
  </sheetData>
  <mergeCells count="22">
    <mergeCell ref="A2:S2"/>
    <mergeCell ref="A3:S3"/>
    <mergeCell ref="A4:A7"/>
    <mergeCell ref="B4:F4"/>
    <mergeCell ref="G4:M4"/>
    <mergeCell ref="N4:N6"/>
    <mergeCell ref="O4:O6"/>
    <mergeCell ref="R4:R6"/>
    <mergeCell ref="S4:S7"/>
    <mergeCell ref="H5:H6"/>
    <mergeCell ref="I5:L5"/>
    <mergeCell ref="M5:M6"/>
    <mergeCell ref="E5:E6"/>
    <mergeCell ref="F5:F6"/>
    <mergeCell ref="G5:G6"/>
    <mergeCell ref="P4:P6"/>
    <mergeCell ref="Q4:Q6"/>
    <mergeCell ref="A8:B8"/>
    <mergeCell ref="A31:C31"/>
    <mergeCell ref="B5:B6"/>
    <mergeCell ref="C5:C6"/>
    <mergeCell ref="D5:D6"/>
  </mergeCells>
  <printOptions horizontalCentered="1" verticalCentered="1"/>
  <pageMargins left="0.16" right="0.24" top="0.54" bottom="0.34" header="0.23" footer="0.2"/>
  <pageSetup paperSize="9" scale="60" orientation="landscape" r:id="rId1"/>
  <headerFooter>
    <oddFooter>&amp;C11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96"/>
  <sheetViews>
    <sheetView rightToLeft="1" view="pageBreakPreview" topLeftCell="A61" zoomScale="80" zoomScaleSheetLayoutView="80" workbookViewId="0">
      <selection activeCell="N83" sqref="N83"/>
    </sheetView>
  </sheetViews>
  <sheetFormatPr defaultRowHeight="14.25" x14ac:dyDescent="0.2"/>
  <cols>
    <col min="1" max="1" width="24.625" customWidth="1"/>
    <col min="2" max="2" width="20.375" customWidth="1"/>
    <col min="3" max="3" width="8.75" customWidth="1"/>
    <col min="4" max="4" width="7.625" customWidth="1"/>
    <col min="5" max="5" width="9" customWidth="1"/>
    <col min="6" max="6" width="12.875" customWidth="1"/>
    <col min="7" max="7" width="15.125" customWidth="1"/>
    <col min="8" max="11" width="0" hidden="1" customWidth="1"/>
    <col min="12" max="12" width="21" customWidth="1"/>
    <col min="13" max="13" width="30.125" customWidth="1"/>
  </cols>
  <sheetData>
    <row r="1" spans="1:13" ht="18.75" x14ac:dyDescent="0.2">
      <c r="A1" s="759" t="s">
        <v>884</v>
      </c>
      <c r="B1" s="56"/>
      <c r="C1" s="56"/>
      <c r="D1" s="56"/>
      <c r="E1" s="56"/>
      <c r="F1" s="56"/>
      <c r="G1" s="56"/>
      <c r="H1" s="15"/>
      <c r="I1" s="15"/>
      <c r="J1" s="15"/>
      <c r="K1" s="15"/>
      <c r="M1" s="486" t="s">
        <v>885</v>
      </c>
    </row>
    <row r="2" spans="1:13" ht="36" customHeight="1" x14ac:dyDescent="0.2">
      <c r="A2" s="1570" t="s">
        <v>836</v>
      </c>
      <c r="B2" s="1570"/>
      <c r="C2" s="1570"/>
      <c r="D2" s="1570"/>
      <c r="E2" s="1570"/>
      <c r="F2" s="1570"/>
      <c r="G2" s="1570"/>
      <c r="H2" s="1570"/>
      <c r="I2" s="1570"/>
      <c r="J2" s="1570"/>
      <c r="K2" s="1570"/>
      <c r="L2" s="1570"/>
      <c r="M2" s="1570"/>
    </row>
    <row r="3" spans="1:13" ht="41.25" customHeight="1" thickBot="1" x14ac:dyDescent="0.25">
      <c r="A3" s="1498" t="s">
        <v>837</v>
      </c>
      <c r="B3" s="1498"/>
      <c r="C3" s="1498"/>
      <c r="D3" s="1498"/>
      <c r="E3" s="1498"/>
      <c r="F3" s="1498"/>
      <c r="G3" s="1498"/>
      <c r="H3" s="1498"/>
      <c r="I3" s="1498"/>
      <c r="J3" s="1498"/>
      <c r="K3" s="1498"/>
      <c r="L3" s="1498"/>
      <c r="M3" s="1498"/>
    </row>
    <row r="4" spans="1:13" ht="21.75" customHeight="1" thickBot="1" x14ac:dyDescent="0.25">
      <c r="A4" s="1557" t="s">
        <v>290</v>
      </c>
      <c r="B4" s="2237" t="s">
        <v>627</v>
      </c>
      <c r="C4" s="2239" t="s">
        <v>553</v>
      </c>
      <c r="D4" s="2239"/>
      <c r="E4" s="2239"/>
      <c r="F4" s="2239"/>
      <c r="G4" s="676" t="s">
        <v>636</v>
      </c>
      <c r="H4" s="607"/>
      <c r="I4" s="607"/>
      <c r="J4" s="607"/>
      <c r="K4" s="607"/>
      <c r="L4" s="2218" t="s">
        <v>390</v>
      </c>
      <c r="M4" s="1962" t="s">
        <v>405</v>
      </c>
    </row>
    <row r="5" spans="1:13" ht="24" customHeight="1" thickBot="1" x14ac:dyDescent="0.25">
      <c r="A5" s="1558"/>
      <c r="B5" s="2238"/>
      <c r="C5" s="1439">
        <v>4</v>
      </c>
      <c r="D5" s="1439">
        <v>6</v>
      </c>
      <c r="E5" s="1439">
        <v>8</v>
      </c>
      <c r="F5" s="1439" t="s">
        <v>781</v>
      </c>
      <c r="G5" s="677" t="s">
        <v>395</v>
      </c>
      <c r="H5" s="607"/>
      <c r="I5" s="607"/>
      <c r="J5" s="607"/>
      <c r="K5" s="607"/>
      <c r="L5" s="2244"/>
      <c r="M5" s="1963"/>
    </row>
    <row r="6" spans="1:13" ht="15.95" customHeight="1" thickBot="1" x14ac:dyDescent="0.3">
      <c r="A6" s="546" t="s">
        <v>753</v>
      </c>
      <c r="B6" s="496"/>
      <c r="C6" s="541"/>
      <c r="D6" s="541"/>
      <c r="E6" s="541"/>
      <c r="F6" s="541"/>
      <c r="G6" s="542"/>
      <c r="H6" s="543"/>
      <c r="I6" s="543"/>
      <c r="J6" s="543"/>
      <c r="K6" s="543"/>
      <c r="L6" s="545"/>
      <c r="M6" s="547" t="s">
        <v>787</v>
      </c>
    </row>
    <row r="7" spans="1:13" ht="15.95" customHeight="1" x14ac:dyDescent="0.2">
      <c r="A7" s="2215" t="s">
        <v>48</v>
      </c>
      <c r="B7" s="575" t="s">
        <v>640</v>
      </c>
      <c r="C7" s="1150">
        <v>139</v>
      </c>
      <c r="D7" s="1150">
        <v>2</v>
      </c>
      <c r="E7" s="1150">
        <v>12</v>
      </c>
      <c r="F7" s="1150">
        <v>0</v>
      </c>
      <c r="G7" s="1150">
        <f>SUM(C7:F7)</f>
        <v>153</v>
      </c>
      <c r="H7" s="388"/>
      <c r="I7" s="388"/>
      <c r="J7" s="388"/>
      <c r="K7" s="388"/>
      <c r="L7" s="576" t="s">
        <v>396</v>
      </c>
      <c r="M7" s="2056" t="s">
        <v>425</v>
      </c>
    </row>
    <row r="8" spans="1:13" ht="15.95" customHeight="1" x14ac:dyDescent="0.2">
      <c r="A8" s="2215"/>
      <c r="B8" s="727" t="s">
        <v>641</v>
      </c>
      <c r="C8" s="949">
        <v>2</v>
      </c>
      <c r="D8" s="949">
        <v>0</v>
      </c>
      <c r="E8" s="949">
        <v>0</v>
      </c>
      <c r="F8" s="949">
        <v>0</v>
      </c>
      <c r="G8" s="949">
        <f t="shared" ref="G8:G71" si="0">SUM(C8:F8)</f>
        <v>2</v>
      </c>
      <c r="H8" s="388"/>
      <c r="I8" s="388"/>
      <c r="J8" s="388"/>
      <c r="K8" s="388"/>
      <c r="L8" s="728" t="s">
        <v>397</v>
      </c>
      <c r="M8" s="2056"/>
    </row>
    <row r="9" spans="1:13" ht="15.95" customHeight="1" x14ac:dyDescent="0.2">
      <c r="A9" s="2215"/>
      <c r="B9" s="727" t="s">
        <v>642</v>
      </c>
      <c r="C9" s="949">
        <v>0</v>
      </c>
      <c r="D9" s="949">
        <v>5</v>
      </c>
      <c r="E9" s="949">
        <v>2</v>
      </c>
      <c r="F9" s="949">
        <v>0</v>
      </c>
      <c r="G9" s="949">
        <f t="shared" si="0"/>
        <v>7</v>
      </c>
      <c r="H9" s="388"/>
      <c r="I9" s="388"/>
      <c r="J9" s="388"/>
      <c r="K9" s="388"/>
      <c r="L9" s="728" t="s">
        <v>399</v>
      </c>
      <c r="M9" s="2056"/>
    </row>
    <row r="10" spans="1:13" ht="15.95" customHeight="1" x14ac:dyDescent="0.2">
      <c r="A10" s="2215"/>
      <c r="B10" s="727" t="s">
        <v>643</v>
      </c>
      <c r="C10" s="949">
        <v>1</v>
      </c>
      <c r="D10" s="949">
        <v>0</v>
      </c>
      <c r="E10" s="949">
        <v>0</v>
      </c>
      <c r="F10" s="949">
        <v>0</v>
      </c>
      <c r="G10" s="949">
        <f t="shared" si="0"/>
        <v>1</v>
      </c>
      <c r="H10" s="388"/>
      <c r="I10" s="388"/>
      <c r="J10" s="388"/>
      <c r="K10" s="388"/>
      <c r="L10" s="728" t="s">
        <v>411</v>
      </c>
      <c r="M10" s="2056"/>
    </row>
    <row r="11" spans="1:13" ht="15.95" customHeight="1" x14ac:dyDescent="0.2">
      <c r="A11" s="2215"/>
      <c r="B11" s="729" t="s">
        <v>646</v>
      </c>
      <c r="C11" s="949">
        <v>0</v>
      </c>
      <c r="D11" s="949">
        <v>0</v>
      </c>
      <c r="E11" s="949">
        <v>0</v>
      </c>
      <c r="F11" s="949">
        <v>0</v>
      </c>
      <c r="G11" s="949">
        <f t="shared" si="0"/>
        <v>0</v>
      </c>
      <c r="H11" s="388"/>
      <c r="I11" s="388"/>
      <c r="J11" s="388"/>
      <c r="K11" s="388"/>
      <c r="L11" s="728" t="s">
        <v>639</v>
      </c>
      <c r="M11" s="2056"/>
    </row>
    <row r="12" spans="1:13" ht="15.95" customHeight="1" x14ac:dyDescent="0.2">
      <c r="A12" s="2215"/>
      <c r="B12" s="729" t="s">
        <v>645</v>
      </c>
      <c r="C12" s="949">
        <v>0</v>
      </c>
      <c r="D12" s="949">
        <v>2</v>
      </c>
      <c r="E12" s="949">
        <v>0</v>
      </c>
      <c r="F12" s="949">
        <v>0</v>
      </c>
      <c r="G12" s="949">
        <f t="shared" si="0"/>
        <v>2</v>
      </c>
      <c r="H12" s="388"/>
      <c r="I12" s="388"/>
      <c r="J12" s="388"/>
      <c r="K12" s="388"/>
      <c r="L12" s="728" t="s">
        <v>440</v>
      </c>
      <c r="M12" s="2056"/>
    </row>
    <row r="13" spans="1:13" ht="15.95" customHeight="1" x14ac:dyDescent="0.2">
      <c r="A13" s="2215"/>
      <c r="B13" s="727" t="s">
        <v>644</v>
      </c>
      <c r="C13" s="949">
        <v>0</v>
      </c>
      <c r="D13" s="949">
        <v>3</v>
      </c>
      <c r="E13" s="949">
        <v>0</v>
      </c>
      <c r="F13" s="949">
        <v>0</v>
      </c>
      <c r="G13" s="949">
        <f t="shared" si="0"/>
        <v>3</v>
      </c>
      <c r="H13" s="388"/>
      <c r="I13" s="388"/>
      <c r="J13" s="388"/>
      <c r="K13" s="388"/>
      <c r="L13" s="728" t="s">
        <v>586</v>
      </c>
      <c r="M13" s="2056"/>
    </row>
    <row r="14" spans="1:13" ht="15.95" customHeight="1" x14ac:dyDescent="0.2">
      <c r="A14" s="2216"/>
      <c r="B14" s="458" t="s">
        <v>636</v>
      </c>
      <c r="C14" s="943">
        <v>142</v>
      </c>
      <c r="D14" s="943">
        <v>12</v>
      </c>
      <c r="E14" s="943">
        <v>14</v>
      </c>
      <c r="F14" s="943">
        <v>0</v>
      </c>
      <c r="G14" s="943">
        <f t="shared" si="0"/>
        <v>168</v>
      </c>
      <c r="H14" s="720"/>
      <c r="I14" s="720"/>
      <c r="J14" s="720"/>
      <c r="K14" s="720"/>
      <c r="L14" s="465" t="s">
        <v>395</v>
      </c>
      <c r="M14" s="2259"/>
    </row>
    <row r="15" spans="1:13" ht="15.95" customHeight="1" x14ac:dyDescent="0.2">
      <c r="A15" s="2214" t="s">
        <v>141</v>
      </c>
      <c r="B15" s="725" t="s">
        <v>640</v>
      </c>
      <c r="C15" s="949">
        <v>233</v>
      </c>
      <c r="D15" s="949">
        <v>75</v>
      </c>
      <c r="E15" s="949">
        <v>10</v>
      </c>
      <c r="F15" s="949">
        <v>0</v>
      </c>
      <c r="G15" s="949">
        <f t="shared" si="0"/>
        <v>318</v>
      </c>
      <c r="H15" s="717"/>
      <c r="I15" s="717"/>
      <c r="J15" s="717"/>
      <c r="K15" s="717"/>
      <c r="L15" s="726" t="s">
        <v>396</v>
      </c>
      <c r="M15" s="2207" t="s">
        <v>426</v>
      </c>
    </row>
    <row r="16" spans="1:13" ht="15.95" customHeight="1" x14ac:dyDescent="0.2">
      <c r="A16" s="2215"/>
      <c r="B16" s="727" t="s">
        <v>641</v>
      </c>
      <c r="C16" s="949">
        <v>0</v>
      </c>
      <c r="D16" s="949">
        <v>0</v>
      </c>
      <c r="E16" s="949">
        <v>0</v>
      </c>
      <c r="F16" s="949">
        <v>0</v>
      </c>
      <c r="G16" s="949">
        <f t="shared" si="0"/>
        <v>0</v>
      </c>
      <c r="H16" s="388"/>
      <c r="I16" s="388"/>
      <c r="J16" s="388"/>
      <c r="K16" s="388"/>
      <c r="L16" s="728" t="s">
        <v>397</v>
      </c>
      <c r="M16" s="2056"/>
    </row>
    <row r="17" spans="1:13" ht="15.95" customHeight="1" x14ac:dyDescent="0.2">
      <c r="A17" s="2215"/>
      <c r="B17" s="727" t="s">
        <v>642</v>
      </c>
      <c r="C17" s="949">
        <v>7</v>
      </c>
      <c r="D17" s="949">
        <v>0</v>
      </c>
      <c r="E17" s="949">
        <v>0</v>
      </c>
      <c r="F17" s="949">
        <v>0</v>
      </c>
      <c r="G17" s="949">
        <f t="shared" si="0"/>
        <v>7</v>
      </c>
      <c r="H17" s="388"/>
      <c r="I17" s="388"/>
      <c r="J17" s="388"/>
      <c r="K17" s="388"/>
      <c r="L17" s="728" t="s">
        <v>399</v>
      </c>
      <c r="M17" s="2056"/>
    </row>
    <row r="18" spans="1:13" ht="15.95" customHeight="1" x14ac:dyDescent="0.2">
      <c r="A18" s="2215"/>
      <c r="B18" s="727" t="s">
        <v>643</v>
      </c>
      <c r="C18" s="949">
        <v>0</v>
      </c>
      <c r="D18" s="949">
        <v>14</v>
      </c>
      <c r="E18" s="949">
        <v>2</v>
      </c>
      <c r="F18" s="949">
        <v>0</v>
      </c>
      <c r="G18" s="949">
        <f t="shared" si="0"/>
        <v>16</v>
      </c>
      <c r="H18" s="388"/>
      <c r="I18" s="388"/>
      <c r="J18" s="388"/>
      <c r="K18" s="388"/>
      <c r="L18" s="728" t="s">
        <v>411</v>
      </c>
      <c r="M18" s="2056"/>
    </row>
    <row r="19" spans="1:13" ht="15.95" customHeight="1" x14ac:dyDescent="0.2">
      <c r="A19" s="2215"/>
      <c r="B19" s="729" t="s">
        <v>646</v>
      </c>
      <c r="C19" s="949">
        <v>1</v>
      </c>
      <c r="D19" s="949">
        <v>7</v>
      </c>
      <c r="E19" s="949">
        <v>1</v>
      </c>
      <c r="F19" s="949">
        <v>0</v>
      </c>
      <c r="G19" s="949">
        <f t="shared" si="0"/>
        <v>9</v>
      </c>
      <c r="H19" s="388"/>
      <c r="I19" s="388"/>
      <c r="J19" s="388"/>
      <c r="K19" s="388"/>
      <c r="L19" s="728" t="s">
        <v>639</v>
      </c>
      <c r="M19" s="2056"/>
    </row>
    <row r="20" spans="1:13" ht="15.95" customHeight="1" x14ac:dyDescent="0.2">
      <c r="A20" s="2215"/>
      <c r="B20" s="729" t="s">
        <v>645</v>
      </c>
      <c r="C20" s="949">
        <v>0</v>
      </c>
      <c r="D20" s="949">
        <v>40</v>
      </c>
      <c r="E20" s="949">
        <v>9</v>
      </c>
      <c r="F20" s="949">
        <v>0</v>
      </c>
      <c r="G20" s="949">
        <f t="shared" si="0"/>
        <v>49</v>
      </c>
      <c r="H20" s="388"/>
      <c r="I20" s="388"/>
      <c r="J20" s="388"/>
      <c r="K20" s="388"/>
      <c r="L20" s="730" t="s">
        <v>440</v>
      </c>
      <c r="M20" s="2056"/>
    </row>
    <row r="21" spans="1:13" ht="15.95" customHeight="1" x14ac:dyDescent="0.2">
      <c r="A21" s="2215"/>
      <c r="B21" s="727" t="s">
        <v>644</v>
      </c>
      <c r="C21" s="949">
        <v>57</v>
      </c>
      <c r="D21" s="949">
        <v>102</v>
      </c>
      <c r="E21" s="949">
        <v>4</v>
      </c>
      <c r="F21" s="949">
        <v>0</v>
      </c>
      <c r="G21" s="949">
        <f t="shared" si="0"/>
        <v>163</v>
      </c>
      <c r="H21" s="717"/>
      <c r="I21" s="717"/>
      <c r="J21" s="717"/>
      <c r="K21" s="717"/>
      <c r="L21" s="728" t="s">
        <v>586</v>
      </c>
      <c r="M21" s="2056"/>
    </row>
    <row r="22" spans="1:13" ht="15.95" customHeight="1" x14ac:dyDescent="0.2">
      <c r="A22" s="2216"/>
      <c r="B22" s="458" t="s">
        <v>636</v>
      </c>
      <c r="C22" s="943">
        <v>298</v>
      </c>
      <c r="D22" s="943">
        <v>238</v>
      </c>
      <c r="E22" s="943">
        <v>26</v>
      </c>
      <c r="F22" s="943">
        <v>0</v>
      </c>
      <c r="G22" s="943">
        <f t="shared" si="0"/>
        <v>562</v>
      </c>
      <c r="H22" s="720"/>
      <c r="I22" s="720"/>
      <c r="J22" s="720"/>
      <c r="K22" s="720"/>
      <c r="L22" s="465" t="s">
        <v>395</v>
      </c>
      <c r="M22" s="2259"/>
    </row>
    <row r="23" spans="1:13" ht="15.95" customHeight="1" x14ac:dyDescent="0.2">
      <c r="A23" s="2254" t="s">
        <v>369</v>
      </c>
      <c r="B23" s="725" t="s">
        <v>640</v>
      </c>
      <c r="C23" s="1150">
        <v>4</v>
      </c>
      <c r="D23" s="1150">
        <v>0</v>
      </c>
      <c r="E23" s="1150">
        <v>0</v>
      </c>
      <c r="F23" s="1150">
        <v>0</v>
      </c>
      <c r="G23" s="1150">
        <f t="shared" si="0"/>
        <v>4</v>
      </c>
      <c r="H23" s="388"/>
      <c r="I23" s="388"/>
      <c r="J23" s="388"/>
      <c r="K23" s="388"/>
      <c r="L23" s="576" t="s">
        <v>396</v>
      </c>
      <c r="M23" s="2118" t="s">
        <v>427</v>
      </c>
    </row>
    <row r="24" spans="1:13" ht="15.95" customHeight="1" x14ac:dyDescent="0.2">
      <c r="A24" s="2254"/>
      <c r="B24" s="727" t="s">
        <v>641</v>
      </c>
      <c r="C24" s="949">
        <v>0</v>
      </c>
      <c r="D24" s="949">
        <v>0</v>
      </c>
      <c r="E24" s="949">
        <v>0</v>
      </c>
      <c r="F24" s="949">
        <v>0</v>
      </c>
      <c r="G24" s="949">
        <f t="shared" si="0"/>
        <v>0</v>
      </c>
      <c r="H24" s="388"/>
      <c r="I24" s="388"/>
      <c r="J24" s="388"/>
      <c r="K24" s="388"/>
      <c r="L24" s="728" t="s">
        <v>397</v>
      </c>
      <c r="M24" s="2041"/>
    </row>
    <row r="25" spans="1:13" ht="15.95" customHeight="1" x14ac:dyDescent="0.2">
      <c r="A25" s="2254"/>
      <c r="B25" s="727" t="s">
        <v>642</v>
      </c>
      <c r="C25" s="949">
        <v>0</v>
      </c>
      <c r="D25" s="949">
        <v>0</v>
      </c>
      <c r="E25" s="949">
        <v>0</v>
      </c>
      <c r="F25" s="949">
        <v>0</v>
      </c>
      <c r="G25" s="949">
        <f t="shared" si="0"/>
        <v>0</v>
      </c>
      <c r="H25" s="388"/>
      <c r="I25" s="388"/>
      <c r="J25" s="388"/>
      <c r="K25" s="388"/>
      <c r="L25" s="728" t="s">
        <v>399</v>
      </c>
      <c r="M25" s="2041"/>
    </row>
    <row r="26" spans="1:13" ht="15.95" customHeight="1" x14ac:dyDescent="0.2">
      <c r="A26" s="2254"/>
      <c r="B26" s="727" t="s">
        <v>643</v>
      </c>
      <c r="C26" s="949">
        <v>0</v>
      </c>
      <c r="D26" s="949">
        <v>0</v>
      </c>
      <c r="E26" s="949">
        <v>0</v>
      </c>
      <c r="F26" s="949">
        <v>0</v>
      </c>
      <c r="G26" s="949">
        <f t="shared" si="0"/>
        <v>0</v>
      </c>
      <c r="H26" s="388"/>
      <c r="I26" s="388"/>
      <c r="J26" s="388"/>
      <c r="K26" s="388"/>
      <c r="L26" s="728" t="s">
        <v>411</v>
      </c>
      <c r="M26" s="2041"/>
    </row>
    <row r="27" spans="1:13" ht="15.95" customHeight="1" x14ac:dyDescent="0.2">
      <c r="A27" s="2254"/>
      <c r="B27" s="729" t="s">
        <v>646</v>
      </c>
      <c r="C27" s="949">
        <v>0</v>
      </c>
      <c r="D27" s="949">
        <v>0</v>
      </c>
      <c r="E27" s="949">
        <v>0</v>
      </c>
      <c r="F27" s="949">
        <v>0</v>
      </c>
      <c r="G27" s="949">
        <f t="shared" si="0"/>
        <v>0</v>
      </c>
      <c r="H27" s="388"/>
      <c r="I27" s="388"/>
      <c r="J27" s="388"/>
      <c r="K27" s="388"/>
      <c r="L27" s="728" t="s">
        <v>639</v>
      </c>
      <c r="M27" s="2041"/>
    </row>
    <row r="28" spans="1:13" ht="15.95" customHeight="1" x14ac:dyDescent="0.2">
      <c r="A28" s="2254"/>
      <c r="B28" s="729" t="s">
        <v>645</v>
      </c>
      <c r="C28" s="949">
        <v>1</v>
      </c>
      <c r="D28" s="949">
        <v>1</v>
      </c>
      <c r="E28" s="949">
        <v>0</v>
      </c>
      <c r="F28" s="949">
        <v>0</v>
      </c>
      <c r="G28" s="949">
        <f t="shared" si="0"/>
        <v>2</v>
      </c>
      <c r="H28" s="388"/>
      <c r="I28" s="388"/>
      <c r="J28" s="388"/>
      <c r="K28" s="388"/>
      <c r="L28" s="728" t="s">
        <v>440</v>
      </c>
      <c r="M28" s="2041"/>
    </row>
    <row r="29" spans="1:13" ht="15.95" customHeight="1" x14ac:dyDescent="0.2">
      <c r="A29" s="2254"/>
      <c r="B29" s="727" t="s">
        <v>644</v>
      </c>
      <c r="C29" s="949">
        <v>0</v>
      </c>
      <c r="D29" s="949">
        <v>1</v>
      </c>
      <c r="E29" s="949">
        <v>0</v>
      </c>
      <c r="F29" s="949">
        <v>0</v>
      </c>
      <c r="G29" s="949">
        <f t="shared" si="0"/>
        <v>1</v>
      </c>
      <c r="H29" s="388"/>
      <c r="I29" s="388"/>
      <c r="J29" s="388"/>
      <c r="K29" s="388"/>
      <c r="L29" s="728" t="s">
        <v>586</v>
      </c>
      <c r="M29" s="2041"/>
    </row>
    <row r="30" spans="1:13" ht="15.95" customHeight="1" x14ac:dyDescent="0.2">
      <c r="A30" s="2255"/>
      <c r="B30" s="458" t="s">
        <v>636</v>
      </c>
      <c r="C30" s="943">
        <v>5</v>
      </c>
      <c r="D30" s="943">
        <v>2</v>
      </c>
      <c r="E30" s="943">
        <v>0</v>
      </c>
      <c r="F30" s="943">
        <v>0</v>
      </c>
      <c r="G30" s="943">
        <f t="shared" si="0"/>
        <v>7</v>
      </c>
      <c r="H30" s="720"/>
      <c r="I30" s="720"/>
      <c r="J30" s="720"/>
      <c r="K30" s="720"/>
      <c r="L30" s="465" t="s">
        <v>395</v>
      </c>
      <c r="M30" s="2054"/>
    </row>
    <row r="31" spans="1:13" ht="15.95" customHeight="1" x14ac:dyDescent="0.2">
      <c r="A31" s="2214" t="s">
        <v>34</v>
      </c>
      <c r="B31" s="725" t="s">
        <v>640</v>
      </c>
      <c r="C31" s="946">
        <v>645</v>
      </c>
      <c r="D31" s="946">
        <v>2</v>
      </c>
      <c r="E31" s="946">
        <v>4</v>
      </c>
      <c r="F31" s="946">
        <v>0</v>
      </c>
      <c r="G31" s="949">
        <f t="shared" si="0"/>
        <v>651</v>
      </c>
      <c r="H31" s="717"/>
      <c r="I31" s="717"/>
      <c r="J31" s="717"/>
      <c r="K31" s="717"/>
      <c r="L31" s="726" t="s">
        <v>396</v>
      </c>
      <c r="M31" s="2118" t="s">
        <v>578</v>
      </c>
    </row>
    <row r="32" spans="1:13" ht="15.95" customHeight="1" x14ac:dyDescent="0.2">
      <c r="A32" s="2215"/>
      <c r="B32" s="557" t="s">
        <v>641</v>
      </c>
      <c r="C32" s="939">
        <v>0</v>
      </c>
      <c r="D32" s="939">
        <v>0</v>
      </c>
      <c r="E32" s="939">
        <v>0</v>
      </c>
      <c r="F32" s="939">
        <v>0</v>
      </c>
      <c r="G32" s="949">
        <f t="shared" si="0"/>
        <v>0</v>
      </c>
      <c r="H32" s="388"/>
      <c r="I32" s="388"/>
      <c r="J32" s="388"/>
      <c r="K32" s="388"/>
      <c r="L32" s="565" t="s">
        <v>397</v>
      </c>
      <c r="M32" s="2041"/>
    </row>
    <row r="33" spans="1:13" ht="15.95" customHeight="1" x14ac:dyDescent="0.2">
      <c r="A33" s="2215"/>
      <c r="B33" s="557" t="s">
        <v>642</v>
      </c>
      <c r="C33" s="939">
        <v>26</v>
      </c>
      <c r="D33" s="939">
        <v>2</v>
      </c>
      <c r="E33" s="939">
        <v>0</v>
      </c>
      <c r="F33" s="939">
        <v>0</v>
      </c>
      <c r="G33" s="949">
        <f t="shared" si="0"/>
        <v>28</v>
      </c>
      <c r="H33" s="388"/>
      <c r="I33" s="388"/>
      <c r="J33" s="388"/>
      <c r="K33" s="388"/>
      <c r="L33" s="565" t="s">
        <v>399</v>
      </c>
      <c r="M33" s="2041"/>
    </row>
    <row r="34" spans="1:13" ht="15.95" customHeight="1" x14ac:dyDescent="0.2">
      <c r="A34" s="2215"/>
      <c r="B34" s="557" t="s">
        <v>643</v>
      </c>
      <c r="C34" s="939">
        <v>0</v>
      </c>
      <c r="D34" s="939">
        <v>41</v>
      </c>
      <c r="E34" s="939">
        <v>1</v>
      </c>
      <c r="F34" s="939">
        <v>0</v>
      </c>
      <c r="G34" s="949">
        <f t="shared" si="0"/>
        <v>42</v>
      </c>
      <c r="H34" s="388"/>
      <c r="I34" s="388"/>
      <c r="J34" s="388"/>
      <c r="K34" s="388"/>
      <c r="L34" s="565" t="s">
        <v>411</v>
      </c>
      <c r="M34" s="2041"/>
    </row>
    <row r="35" spans="1:13" ht="15.95" customHeight="1" x14ac:dyDescent="0.2">
      <c r="A35" s="2215"/>
      <c r="B35" s="731" t="s">
        <v>646</v>
      </c>
      <c r="C35" s="939">
        <v>0</v>
      </c>
      <c r="D35" s="939">
        <v>1</v>
      </c>
      <c r="E35" s="939">
        <v>0</v>
      </c>
      <c r="F35" s="939">
        <v>0</v>
      </c>
      <c r="G35" s="949">
        <f t="shared" si="0"/>
        <v>1</v>
      </c>
      <c r="H35" s="388"/>
      <c r="I35" s="388"/>
      <c r="J35" s="388"/>
      <c r="K35" s="388"/>
      <c r="L35" s="565" t="s">
        <v>639</v>
      </c>
      <c r="M35" s="2041"/>
    </row>
    <row r="36" spans="1:13" ht="15.95" customHeight="1" x14ac:dyDescent="0.2">
      <c r="A36" s="2215"/>
      <c r="B36" s="731" t="s">
        <v>645</v>
      </c>
      <c r="C36" s="939">
        <v>0</v>
      </c>
      <c r="D36" s="939">
        <v>36</v>
      </c>
      <c r="E36" s="939">
        <v>2</v>
      </c>
      <c r="F36" s="939">
        <v>0</v>
      </c>
      <c r="G36" s="949">
        <f t="shared" si="0"/>
        <v>38</v>
      </c>
      <c r="H36" s="388"/>
      <c r="I36" s="388"/>
      <c r="J36" s="388"/>
      <c r="K36" s="388"/>
      <c r="L36" s="565" t="s">
        <v>440</v>
      </c>
      <c r="M36" s="2041"/>
    </row>
    <row r="37" spans="1:13" ht="15.95" customHeight="1" x14ac:dyDescent="0.2">
      <c r="A37" s="2215"/>
      <c r="B37" s="557" t="s">
        <v>644</v>
      </c>
      <c r="C37" s="939">
        <v>10</v>
      </c>
      <c r="D37" s="939">
        <v>29</v>
      </c>
      <c r="E37" s="939">
        <v>0</v>
      </c>
      <c r="F37" s="939">
        <v>0</v>
      </c>
      <c r="G37" s="949">
        <f t="shared" si="0"/>
        <v>39</v>
      </c>
      <c r="H37" s="388"/>
      <c r="I37" s="388"/>
      <c r="J37" s="388"/>
      <c r="K37" s="388"/>
      <c r="L37" s="565" t="s">
        <v>586</v>
      </c>
      <c r="M37" s="2041"/>
    </row>
    <row r="38" spans="1:13" ht="15.95" customHeight="1" x14ac:dyDescent="0.2">
      <c r="A38" s="2216"/>
      <c r="B38" s="458" t="s">
        <v>636</v>
      </c>
      <c r="C38" s="943">
        <v>681</v>
      </c>
      <c r="D38" s="943">
        <v>111</v>
      </c>
      <c r="E38" s="943">
        <v>7</v>
      </c>
      <c r="F38" s="943">
        <v>0</v>
      </c>
      <c r="G38" s="943">
        <f t="shared" si="0"/>
        <v>799</v>
      </c>
      <c r="H38" s="720"/>
      <c r="I38" s="720"/>
      <c r="J38" s="720"/>
      <c r="K38" s="720"/>
      <c r="L38" s="465" t="s">
        <v>395</v>
      </c>
      <c r="M38" s="2054"/>
    </row>
    <row r="39" spans="1:13" ht="15.95" customHeight="1" x14ac:dyDescent="0.2">
      <c r="A39" s="2214" t="s">
        <v>136</v>
      </c>
      <c r="B39" s="725" t="s">
        <v>640</v>
      </c>
      <c r="C39" s="946">
        <v>1191</v>
      </c>
      <c r="D39" s="946">
        <v>2</v>
      </c>
      <c r="E39" s="946">
        <v>4</v>
      </c>
      <c r="F39" s="946">
        <v>0</v>
      </c>
      <c r="G39" s="1150">
        <f t="shared" si="0"/>
        <v>1197</v>
      </c>
      <c r="H39" s="717"/>
      <c r="I39" s="717"/>
      <c r="J39" s="717"/>
      <c r="K39" s="717"/>
      <c r="L39" s="726" t="s">
        <v>396</v>
      </c>
      <c r="M39" s="2207" t="s">
        <v>429</v>
      </c>
    </row>
    <row r="40" spans="1:13" ht="15.95" customHeight="1" x14ac:dyDescent="0.2">
      <c r="A40" s="2215"/>
      <c r="B40" s="557" t="s">
        <v>641</v>
      </c>
      <c r="C40" s="939">
        <v>1</v>
      </c>
      <c r="D40" s="939">
        <v>2</v>
      </c>
      <c r="E40" s="939">
        <v>0</v>
      </c>
      <c r="F40" s="939">
        <v>0</v>
      </c>
      <c r="G40" s="949">
        <f t="shared" si="0"/>
        <v>3</v>
      </c>
      <c r="H40" s="388"/>
      <c r="I40" s="388"/>
      <c r="J40" s="388"/>
      <c r="K40" s="388"/>
      <c r="L40" s="565" t="s">
        <v>397</v>
      </c>
      <c r="M40" s="2056"/>
    </row>
    <row r="41" spans="1:13" ht="15.95" customHeight="1" x14ac:dyDescent="0.2">
      <c r="A41" s="2215"/>
      <c r="B41" s="557" t="s">
        <v>642</v>
      </c>
      <c r="C41" s="939">
        <v>6</v>
      </c>
      <c r="D41" s="939">
        <v>39</v>
      </c>
      <c r="E41" s="939">
        <v>0</v>
      </c>
      <c r="F41" s="939">
        <v>0</v>
      </c>
      <c r="G41" s="949">
        <f t="shared" si="0"/>
        <v>45</v>
      </c>
      <c r="H41" s="388"/>
      <c r="I41" s="388"/>
      <c r="J41" s="388"/>
      <c r="K41" s="388"/>
      <c r="L41" s="565" t="s">
        <v>399</v>
      </c>
      <c r="M41" s="2056"/>
    </row>
    <row r="42" spans="1:13" ht="15.95" customHeight="1" x14ac:dyDescent="0.2">
      <c r="A42" s="2215"/>
      <c r="B42" s="557" t="s">
        <v>643</v>
      </c>
      <c r="C42" s="939">
        <v>0</v>
      </c>
      <c r="D42" s="939">
        <v>5</v>
      </c>
      <c r="E42" s="939">
        <v>0</v>
      </c>
      <c r="F42" s="939">
        <v>0</v>
      </c>
      <c r="G42" s="949">
        <f t="shared" si="0"/>
        <v>5</v>
      </c>
      <c r="H42" s="388"/>
      <c r="I42" s="388"/>
      <c r="J42" s="388"/>
      <c r="K42" s="388"/>
      <c r="L42" s="565" t="s">
        <v>411</v>
      </c>
      <c r="M42" s="2056"/>
    </row>
    <row r="43" spans="1:13" ht="15.95" customHeight="1" x14ac:dyDescent="0.2">
      <c r="A43" s="2215"/>
      <c r="B43" s="731" t="s">
        <v>646</v>
      </c>
      <c r="C43" s="939">
        <v>8</v>
      </c>
      <c r="D43" s="939">
        <v>9</v>
      </c>
      <c r="E43" s="939">
        <v>0</v>
      </c>
      <c r="F43" s="939">
        <v>0</v>
      </c>
      <c r="G43" s="949">
        <f t="shared" si="0"/>
        <v>17</v>
      </c>
      <c r="H43" s="388"/>
      <c r="I43" s="388"/>
      <c r="J43" s="388"/>
      <c r="K43" s="388"/>
      <c r="L43" s="565" t="s">
        <v>639</v>
      </c>
      <c r="M43" s="2056"/>
    </row>
    <row r="44" spans="1:13" ht="15.95" customHeight="1" x14ac:dyDescent="0.2">
      <c r="A44" s="2215"/>
      <c r="B44" s="731" t="s">
        <v>645</v>
      </c>
      <c r="C44" s="939">
        <v>2</v>
      </c>
      <c r="D44" s="939">
        <v>42</v>
      </c>
      <c r="E44" s="939">
        <v>0</v>
      </c>
      <c r="F44" s="939">
        <v>0</v>
      </c>
      <c r="G44" s="949">
        <f t="shared" si="0"/>
        <v>44</v>
      </c>
      <c r="H44" s="388"/>
      <c r="I44" s="388"/>
      <c r="J44" s="388"/>
      <c r="K44" s="388"/>
      <c r="L44" s="565" t="s">
        <v>440</v>
      </c>
      <c r="M44" s="2056"/>
    </row>
    <row r="45" spans="1:13" ht="15.95" customHeight="1" x14ac:dyDescent="0.2">
      <c r="A45" s="2215"/>
      <c r="B45" s="557" t="s">
        <v>644</v>
      </c>
      <c r="C45" s="939">
        <v>69</v>
      </c>
      <c r="D45" s="939">
        <v>20</v>
      </c>
      <c r="E45" s="939">
        <v>0</v>
      </c>
      <c r="F45" s="939">
        <v>0</v>
      </c>
      <c r="G45" s="949">
        <f t="shared" si="0"/>
        <v>89</v>
      </c>
      <c r="H45" s="388"/>
      <c r="I45" s="388"/>
      <c r="J45" s="388"/>
      <c r="K45" s="388"/>
      <c r="L45" s="565" t="s">
        <v>586</v>
      </c>
      <c r="M45" s="2056"/>
    </row>
    <row r="46" spans="1:13" ht="15.95" customHeight="1" x14ac:dyDescent="0.2">
      <c r="A46" s="2216"/>
      <c r="B46" s="458" t="s">
        <v>636</v>
      </c>
      <c r="C46" s="943">
        <v>1277</v>
      </c>
      <c r="D46" s="943">
        <v>119</v>
      </c>
      <c r="E46" s="943">
        <v>4</v>
      </c>
      <c r="F46" s="943">
        <v>0</v>
      </c>
      <c r="G46" s="943">
        <f t="shared" si="0"/>
        <v>1400</v>
      </c>
      <c r="H46" s="720"/>
      <c r="I46" s="720"/>
      <c r="J46" s="720"/>
      <c r="K46" s="720"/>
      <c r="L46" s="465" t="s">
        <v>395</v>
      </c>
      <c r="M46" s="2259"/>
    </row>
    <row r="47" spans="1:13" ht="15.95" customHeight="1" x14ac:dyDescent="0.2">
      <c r="A47" s="2214" t="s">
        <v>321</v>
      </c>
      <c r="B47" s="725" t="s">
        <v>640</v>
      </c>
      <c r="C47" s="946">
        <v>1135</v>
      </c>
      <c r="D47" s="946">
        <v>41</v>
      </c>
      <c r="E47" s="946">
        <v>0</v>
      </c>
      <c r="F47" s="946">
        <v>0</v>
      </c>
      <c r="G47" s="949">
        <f t="shared" si="0"/>
        <v>1176</v>
      </c>
      <c r="H47" s="717"/>
      <c r="I47" s="717"/>
      <c r="J47" s="717"/>
      <c r="K47" s="717"/>
      <c r="L47" s="726" t="s">
        <v>396</v>
      </c>
      <c r="M47" s="2207" t="s">
        <v>461</v>
      </c>
    </row>
    <row r="48" spans="1:13" ht="15.95" customHeight="1" x14ac:dyDescent="0.2">
      <c r="A48" s="2215"/>
      <c r="B48" s="557" t="s">
        <v>641</v>
      </c>
      <c r="C48" s="939">
        <v>1</v>
      </c>
      <c r="D48" s="939">
        <v>0</v>
      </c>
      <c r="E48" s="939">
        <v>0</v>
      </c>
      <c r="F48" s="939">
        <v>0</v>
      </c>
      <c r="G48" s="949">
        <f t="shared" si="0"/>
        <v>1</v>
      </c>
      <c r="H48" s="388"/>
      <c r="I48" s="388"/>
      <c r="J48" s="388"/>
      <c r="K48" s="388"/>
      <c r="L48" s="565" t="s">
        <v>397</v>
      </c>
      <c r="M48" s="2056"/>
    </row>
    <row r="49" spans="1:13" ht="15.95" customHeight="1" x14ac:dyDescent="0.2">
      <c r="A49" s="2215"/>
      <c r="B49" s="557" t="s">
        <v>642</v>
      </c>
      <c r="C49" s="939">
        <v>6</v>
      </c>
      <c r="D49" s="939">
        <v>121</v>
      </c>
      <c r="E49" s="939">
        <v>7</v>
      </c>
      <c r="F49" s="939">
        <v>1</v>
      </c>
      <c r="G49" s="949">
        <f t="shared" si="0"/>
        <v>135</v>
      </c>
      <c r="H49" s="388"/>
      <c r="I49" s="388"/>
      <c r="J49" s="388"/>
      <c r="K49" s="388"/>
      <c r="L49" s="565" t="s">
        <v>399</v>
      </c>
      <c r="M49" s="2056"/>
    </row>
    <row r="50" spans="1:13" ht="15.95" customHeight="1" x14ac:dyDescent="0.2">
      <c r="A50" s="2215"/>
      <c r="B50" s="557" t="s">
        <v>643</v>
      </c>
      <c r="C50" s="939">
        <v>0</v>
      </c>
      <c r="D50" s="939">
        <v>209</v>
      </c>
      <c r="E50" s="939">
        <v>45</v>
      </c>
      <c r="F50" s="939">
        <v>0</v>
      </c>
      <c r="G50" s="949">
        <f t="shared" si="0"/>
        <v>254</v>
      </c>
      <c r="H50" s="388"/>
      <c r="I50" s="388"/>
      <c r="J50" s="388"/>
      <c r="K50" s="388"/>
      <c r="L50" s="565" t="s">
        <v>411</v>
      </c>
      <c r="M50" s="2056"/>
    </row>
    <row r="51" spans="1:13" ht="15.95" customHeight="1" x14ac:dyDescent="0.2">
      <c r="A51" s="2215"/>
      <c r="B51" s="731" t="s">
        <v>646</v>
      </c>
      <c r="C51" s="939">
        <v>0</v>
      </c>
      <c r="D51" s="939">
        <v>93</v>
      </c>
      <c r="E51" s="939">
        <v>3</v>
      </c>
      <c r="F51" s="939">
        <v>0</v>
      </c>
      <c r="G51" s="949">
        <f t="shared" si="0"/>
        <v>96</v>
      </c>
      <c r="H51" s="388"/>
      <c r="I51" s="388"/>
      <c r="J51" s="388"/>
      <c r="K51" s="388"/>
      <c r="L51" s="565" t="s">
        <v>639</v>
      </c>
      <c r="M51" s="2056"/>
    </row>
    <row r="52" spans="1:13" ht="15.95" customHeight="1" x14ac:dyDescent="0.2">
      <c r="A52" s="2215"/>
      <c r="B52" s="731" t="s">
        <v>645</v>
      </c>
      <c r="C52" s="939">
        <v>4</v>
      </c>
      <c r="D52" s="939">
        <v>330</v>
      </c>
      <c r="E52" s="939">
        <v>42</v>
      </c>
      <c r="F52" s="939">
        <v>2</v>
      </c>
      <c r="G52" s="949">
        <f t="shared" si="0"/>
        <v>378</v>
      </c>
      <c r="H52" s="388"/>
      <c r="I52" s="388"/>
      <c r="J52" s="388"/>
      <c r="K52" s="388"/>
      <c r="L52" s="565" t="s">
        <v>440</v>
      </c>
      <c r="M52" s="2056"/>
    </row>
    <row r="53" spans="1:13" ht="15.95" customHeight="1" x14ac:dyDescent="0.2">
      <c r="A53" s="2215"/>
      <c r="B53" s="557" t="s">
        <v>644</v>
      </c>
      <c r="C53" s="939">
        <v>5</v>
      </c>
      <c r="D53" s="939">
        <v>65</v>
      </c>
      <c r="E53" s="939">
        <v>86</v>
      </c>
      <c r="F53" s="939">
        <v>6</v>
      </c>
      <c r="G53" s="949">
        <f t="shared" si="0"/>
        <v>162</v>
      </c>
      <c r="H53" s="388"/>
      <c r="I53" s="388"/>
      <c r="J53" s="388"/>
      <c r="K53" s="388"/>
      <c r="L53" s="565" t="s">
        <v>586</v>
      </c>
      <c r="M53" s="2056"/>
    </row>
    <row r="54" spans="1:13" ht="15.95" customHeight="1" x14ac:dyDescent="0.2">
      <c r="A54" s="2216"/>
      <c r="B54" s="458" t="s">
        <v>636</v>
      </c>
      <c r="C54" s="943">
        <v>1151</v>
      </c>
      <c r="D54" s="943">
        <v>859</v>
      </c>
      <c r="E54" s="943">
        <v>183</v>
      </c>
      <c r="F54" s="943">
        <v>9</v>
      </c>
      <c r="G54" s="943">
        <f t="shared" si="0"/>
        <v>2202</v>
      </c>
      <c r="H54" s="720"/>
      <c r="I54" s="720"/>
      <c r="J54" s="720"/>
      <c r="K54" s="720"/>
      <c r="L54" s="465" t="s">
        <v>395</v>
      </c>
      <c r="M54" s="2259"/>
    </row>
    <row r="55" spans="1:13" ht="15.95" customHeight="1" x14ac:dyDescent="0.2">
      <c r="A55" s="2214" t="s">
        <v>304</v>
      </c>
      <c r="B55" s="725" t="s">
        <v>640</v>
      </c>
      <c r="C55" s="946">
        <v>1114</v>
      </c>
      <c r="D55" s="946">
        <v>18</v>
      </c>
      <c r="E55" s="946">
        <v>2</v>
      </c>
      <c r="F55" s="946">
        <v>0</v>
      </c>
      <c r="G55" s="1150">
        <f t="shared" si="0"/>
        <v>1134</v>
      </c>
      <c r="H55" s="717"/>
      <c r="I55" s="717"/>
      <c r="J55" s="717"/>
      <c r="K55" s="717"/>
      <c r="L55" s="726" t="s">
        <v>396</v>
      </c>
      <c r="M55" s="2207" t="s">
        <v>431</v>
      </c>
    </row>
    <row r="56" spans="1:13" ht="15.95" customHeight="1" x14ac:dyDescent="0.2">
      <c r="A56" s="2215"/>
      <c r="B56" s="557" t="s">
        <v>641</v>
      </c>
      <c r="C56" s="939">
        <v>2</v>
      </c>
      <c r="D56" s="939">
        <v>1</v>
      </c>
      <c r="E56" s="939">
        <v>0</v>
      </c>
      <c r="F56" s="939">
        <v>0</v>
      </c>
      <c r="G56" s="949">
        <f t="shared" si="0"/>
        <v>3</v>
      </c>
      <c r="H56" s="388"/>
      <c r="I56" s="388"/>
      <c r="J56" s="388"/>
      <c r="K56" s="388"/>
      <c r="L56" s="565" t="s">
        <v>397</v>
      </c>
      <c r="M56" s="2056"/>
    </row>
    <row r="57" spans="1:13" ht="15.95" customHeight="1" x14ac:dyDescent="0.2">
      <c r="A57" s="2215"/>
      <c r="B57" s="557" t="s">
        <v>642</v>
      </c>
      <c r="C57" s="939">
        <v>13</v>
      </c>
      <c r="D57" s="939">
        <v>132</v>
      </c>
      <c r="E57" s="939">
        <v>11</v>
      </c>
      <c r="F57" s="939">
        <v>0</v>
      </c>
      <c r="G57" s="949">
        <f t="shared" si="0"/>
        <v>156</v>
      </c>
      <c r="H57" s="388"/>
      <c r="I57" s="388"/>
      <c r="J57" s="388"/>
      <c r="K57" s="388"/>
      <c r="L57" s="565" t="s">
        <v>399</v>
      </c>
      <c r="M57" s="2056"/>
    </row>
    <row r="58" spans="1:13" ht="15.95" customHeight="1" x14ac:dyDescent="0.2">
      <c r="A58" s="2215"/>
      <c r="B58" s="557" t="s">
        <v>643</v>
      </c>
      <c r="C58" s="939">
        <v>7</v>
      </c>
      <c r="D58" s="939">
        <v>96</v>
      </c>
      <c r="E58" s="939">
        <v>3</v>
      </c>
      <c r="F58" s="939">
        <v>0</v>
      </c>
      <c r="G58" s="949">
        <f t="shared" si="0"/>
        <v>106</v>
      </c>
      <c r="H58" s="388"/>
      <c r="I58" s="388"/>
      <c r="J58" s="388"/>
      <c r="K58" s="388"/>
      <c r="L58" s="565" t="s">
        <v>411</v>
      </c>
      <c r="M58" s="2056"/>
    </row>
    <row r="59" spans="1:13" ht="15.95" customHeight="1" x14ac:dyDescent="0.2">
      <c r="A59" s="2215"/>
      <c r="B59" s="731" t="s">
        <v>646</v>
      </c>
      <c r="C59" s="939">
        <v>0</v>
      </c>
      <c r="D59" s="939">
        <v>23</v>
      </c>
      <c r="E59" s="939">
        <v>7</v>
      </c>
      <c r="F59" s="939">
        <v>0</v>
      </c>
      <c r="G59" s="949">
        <f t="shared" si="0"/>
        <v>30</v>
      </c>
      <c r="H59" s="388"/>
      <c r="I59" s="388"/>
      <c r="J59" s="388"/>
      <c r="K59" s="388"/>
      <c r="L59" s="565" t="s">
        <v>639</v>
      </c>
      <c r="M59" s="2056"/>
    </row>
    <row r="60" spans="1:13" ht="15.95" customHeight="1" x14ac:dyDescent="0.2">
      <c r="A60" s="2215"/>
      <c r="B60" s="731" t="s">
        <v>645</v>
      </c>
      <c r="C60" s="939">
        <v>3</v>
      </c>
      <c r="D60" s="939">
        <v>131</v>
      </c>
      <c r="E60" s="939">
        <v>22</v>
      </c>
      <c r="F60" s="939">
        <v>0</v>
      </c>
      <c r="G60" s="949">
        <f t="shared" si="0"/>
        <v>156</v>
      </c>
      <c r="H60" s="388"/>
      <c r="I60" s="388"/>
      <c r="J60" s="388"/>
      <c r="K60" s="388"/>
      <c r="L60" s="565" t="s">
        <v>440</v>
      </c>
      <c r="M60" s="2056"/>
    </row>
    <row r="61" spans="1:13" ht="15.95" customHeight="1" x14ac:dyDescent="0.2">
      <c r="A61" s="2215"/>
      <c r="B61" s="557" t="s">
        <v>644</v>
      </c>
      <c r="C61" s="939">
        <v>67</v>
      </c>
      <c r="D61" s="939">
        <v>334</v>
      </c>
      <c r="E61" s="939">
        <v>26</v>
      </c>
      <c r="F61" s="939">
        <v>1</v>
      </c>
      <c r="G61" s="949">
        <f t="shared" si="0"/>
        <v>428</v>
      </c>
      <c r="H61" s="388"/>
      <c r="I61" s="388"/>
      <c r="J61" s="388"/>
      <c r="K61" s="388"/>
      <c r="L61" s="565" t="s">
        <v>586</v>
      </c>
      <c r="M61" s="2056"/>
    </row>
    <row r="62" spans="1:13" ht="15.95" customHeight="1" x14ac:dyDescent="0.2">
      <c r="A62" s="2216"/>
      <c r="B62" s="458" t="s">
        <v>636</v>
      </c>
      <c r="C62" s="943">
        <v>1206</v>
      </c>
      <c r="D62" s="943">
        <v>735</v>
      </c>
      <c r="E62" s="943">
        <v>71</v>
      </c>
      <c r="F62" s="943">
        <v>1</v>
      </c>
      <c r="G62" s="943">
        <f t="shared" si="0"/>
        <v>2013</v>
      </c>
      <c r="H62" s="720"/>
      <c r="I62" s="720"/>
      <c r="J62" s="720"/>
      <c r="K62" s="720"/>
      <c r="L62" s="465" t="s">
        <v>395</v>
      </c>
      <c r="M62" s="2259"/>
    </row>
    <row r="63" spans="1:13" ht="15.95" customHeight="1" x14ac:dyDescent="0.2">
      <c r="A63" s="2214" t="s">
        <v>43</v>
      </c>
      <c r="B63" s="725" t="s">
        <v>640</v>
      </c>
      <c r="C63" s="946">
        <v>108</v>
      </c>
      <c r="D63" s="946">
        <v>0</v>
      </c>
      <c r="E63" s="946">
        <v>1</v>
      </c>
      <c r="F63" s="946">
        <v>0</v>
      </c>
      <c r="G63" s="949">
        <f t="shared" si="0"/>
        <v>109</v>
      </c>
      <c r="H63" s="717"/>
      <c r="I63" s="717"/>
      <c r="J63" s="717"/>
      <c r="K63" s="717"/>
      <c r="L63" s="726" t="s">
        <v>396</v>
      </c>
      <c r="M63" s="2207" t="s">
        <v>432</v>
      </c>
    </row>
    <row r="64" spans="1:13" ht="15.95" customHeight="1" x14ac:dyDescent="0.2">
      <c r="A64" s="2215"/>
      <c r="B64" s="557" t="s">
        <v>641</v>
      </c>
      <c r="C64" s="939">
        <v>1</v>
      </c>
      <c r="D64" s="939">
        <v>0</v>
      </c>
      <c r="E64" s="939">
        <v>0</v>
      </c>
      <c r="F64" s="939">
        <v>0</v>
      </c>
      <c r="G64" s="949">
        <f t="shared" si="0"/>
        <v>1</v>
      </c>
      <c r="H64" s="388"/>
      <c r="I64" s="388"/>
      <c r="J64" s="388"/>
      <c r="K64" s="388"/>
      <c r="L64" s="565" t="s">
        <v>397</v>
      </c>
      <c r="M64" s="2056"/>
    </row>
    <row r="65" spans="1:13" ht="15.95" customHeight="1" x14ac:dyDescent="0.2">
      <c r="A65" s="2215"/>
      <c r="B65" s="557" t="s">
        <v>642</v>
      </c>
      <c r="C65" s="939">
        <v>0</v>
      </c>
      <c r="D65" s="939">
        <v>0</v>
      </c>
      <c r="E65" s="939">
        <v>0</v>
      </c>
      <c r="F65" s="939">
        <v>1</v>
      </c>
      <c r="G65" s="949">
        <f t="shared" si="0"/>
        <v>1</v>
      </c>
      <c r="H65" s="388"/>
      <c r="I65" s="388"/>
      <c r="J65" s="388"/>
      <c r="K65" s="388"/>
      <c r="L65" s="565" t="s">
        <v>399</v>
      </c>
      <c r="M65" s="2056"/>
    </row>
    <row r="66" spans="1:13" ht="15.95" customHeight="1" x14ac:dyDescent="0.2">
      <c r="A66" s="2215"/>
      <c r="B66" s="557" t="s">
        <v>643</v>
      </c>
      <c r="C66" s="939">
        <v>0</v>
      </c>
      <c r="D66" s="939">
        <v>1</v>
      </c>
      <c r="E66" s="939">
        <v>2</v>
      </c>
      <c r="F66" s="939">
        <v>0</v>
      </c>
      <c r="G66" s="949">
        <f t="shared" si="0"/>
        <v>3</v>
      </c>
      <c r="H66" s="388"/>
      <c r="I66" s="388"/>
      <c r="J66" s="388"/>
      <c r="K66" s="388"/>
      <c r="L66" s="565" t="s">
        <v>411</v>
      </c>
      <c r="M66" s="2056"/>
    </row>
    <row r="67" spans="1:13" ht="15.95" customHeight="1" x14ac:dyDescent="0.2">
      <c r="A67" s="2215"/>
      <c r="B67" s="731" t="s">
        <v>646</v>
      </c>
      <c r="C67" s="939">
        <v>0</v>
      </c>
      <c r="D67" s="939">
        <v>0</v>
      </c>
      <c r="E67" s="939">
        <v>0</v>
      </c>
      <c r="F67" s="939">
        <v>0</v>
      </c>
      <c r="G67" s="949">
        <f t="shared" si="0"/>
        <v>0</v>
      </c>
      <c r="H67" s="388"/>
      <c r="I67" s="388"/>
      <c r="J67" s="388"/>
      <c r="K67" s="388"/>
      <c r="L67" s="565" t="s">
        <v>639</v>
      </c>
      <c r="M67" s="2056"/>
    </row>
    <row r="68" spans="1:13" ht="15.95" customHeight="1" x14ac:dyDescent="0.2">
      <c r="A68" s="2215"/>
      <c r="B68" s="731" t="s">
        <v>645</v>
      </c>
      <c r="C68" s="939">
        <v>0</v>
      </c>
      <c r="D68" s="939">
        <v>0</v>
      </c>
      <c r="E68" s="939">
        <v>0</v>
      </c>
      <c r="F68" s="939">
        <v>0</v>
      </c>
      <c r="G68" s="949">
        <f t="shared" si="0"/>
        <v>0</v>
      </c>
      <c r="H68" s="388"/>
      <c r="I68" s="388"/>
      <c r="J68" s="388"/>
      <c r="K68" s="388"/>
      <c r="L68" s="565" t="s">
        <v>440</v>
      </c>
      <c r="M68" s="2056"/>
    </row>
    <row r="69" spans="1:13" ht="15.95" customHeight="1" x14ac:dyDescent="0.2">
      <c r="A69" s="2215"/>
      <c r="B69" s="557" t="s">
        <v>644</v>
      </c>
      <c r="C69" s="939">
        <v>4</v>
      </c>
      <c r="D69" s="939">
        <v>4</v>
      </c>
      <c r="E69" s="939">
        <v>0</v>
      </c>
      <c r="F69" s="939">
        <v>0</v>
      </c>
      <c r="G69" s="949">
        <f t="shared" si="0"/>
        <v>8</v>
      </c>
      <c r="H69" s="388"/>
      <c r="I69" s="388"/>
      <c r="J69" s="388"/>
      <c r="K69" s="388"/>
      <c r="L69" s="565" t="s">
        <v>586</v>
      </c>
      <c r="M69" s="2056"/>
    </row>
    <row r="70" spans="1:13" ht="15.95" customHeight="1" x14ac:dyDescent="0.2">
      <c r="A70" s="2216"/>
      <c r="B70" s="458" t="s">
        <v>636</v>
      </c>
      <c r="C70" s="943">
        <v>113</v>
      </c>
      <c r="D70" s="943">
        <v>5</v>
      </c>
      <c r="E70" s="943">
        <v>3</v>
      </c>
      <c r="F70" s="943">
        <v>1</v>
      </c>
      <c r="G70" s="943">
        <f t="shared" si="0"/>
        <v>122</v>
      </c>
      <c r="H70" s="720"/>
      <c r="I70" s="720"/>
      <c r="J70" s="720"/>
      <c r="K70" s="720"/>
      <c r="L70" s="465" t="s">
        <v>395</v>
      </c>
      <c r="M70" s="2259"/>
    </row>
    <row r="71" spans="1:13" ht="15.95" customHeight="1" x14ac:dyDescent="0.2">
      <c r="A71" s="2245" t="s">
        <v>27</v>
      </c>
      <c r="B71" s="680" t="s">
        <v>640</v>
      </c>
      <c r="C71" s="945">
        <v>216</v>
      </c>
      <c r="D71" s="945">
        <v>6</v>
      </c>
      <c r="E71" s="945">
        <v>0</v>
      </c>
      <c r="F71" s="945">
        <v>2</v>
      </c>
      <c r="G71" s="934">
        <f t="shared" si="0"/>
        <v>224</v>
      </c>
      <c r="H71" s="681"/>
      <c r="I71" s="681"/>
      <c r="J71" s="681"/>
      <c r="K71" s="681"/>
      <c r="L71" s="682" t="s">
        <v>396</v>
      </c>
      <c r="M71" s="2260" t="s">
        <v>487</v>
      </c>
    </row>
    <row r="72" spans="1:13" ht="15.95" customHeight="1" x14ac:dyDescent="0.2">
      <c r="A72" s="2246"/>
      <c r="B72" s="683" t="s">
        <v>641</v>
      </c>
      <c r="C72" s="935">
        <v>2</v>
      </c>
      <c r="D72" s="935">
        <v>0</v>
      </c>
      <c r="E72" s="935">
        <v>0</v>
      </c>
      <c r="F72" s="935">
        <v>0</v>
      </c>
      <c r="G72" s="948">
        <f t="shared" ref="G72:G78" si="1">SUM(C72:F72)</f>
        <v>2</v>
      </c>
      <c r="H72" s="608"/>
      <c r="I72" s="608"/>
      <c r="J72" s="608"/>
      <c r="K72" s="608"/>
      <c r="L72" s="684" t="s">
        <v>397</v>
      </c>
      <c r="M72" s="2261"/>
    </row>
    <row r="73" spans="1:13" ht="15.95" customHeight="1" x14ac:dyDescent="0.2">
      <c r="A73" s="2246"/>
      <c r="B73" s="683" t="s">
        <v>642</v>
      </c>
      <c r="C73" s="935">
        <v>0</v>
      </c>
      <c r="D73" s="935">
        <v>0</v>
      </c>
      <c r="E73" s="935">
        <v>0</v>
      </c>
      <c r="F73" s="935">
        <v>3</v>
      </c>
      <c r="G73" s="948">
        <f t="shared" si="1"/>
        <v>3</v>
      </c>
      <c r="H73" s="665"/>
      <c r="I73" s="665"/>
      <c r="J73" s="665"/>
      <c r="K73" s="665"/>
      <c r="L73" s="684" t="s">
        <v>399</v>
      </c>
      <c r="M73" s="2261"/>
    </row>
    <row r="74" spans="1:13" ht="18" customHeight="1" x14ac:dyDescent="0.2">
      <c r="A74" s="2246"/>
      <c r="B74" s="683" t="s">
        <v>643</v>
      </c>
      <c r="C74" s="935">
        <v>0</v>
      </c>
      <c r="D74" s="935">
        <v>9</v>
      </c>
      <c r="E74" s="935">
        <v>1</v>
      </c>
      <c r="F74" s="935">
        <v>1</v>
      </c>
      <c r="G74" s="948">
        <f t="shared" si="1"/>
        <v>11</v>
      </c>
      <c r="H74" s="608"/>
      <c r="I74" s="608"/>
      <c r="J74" s="608"/>
      <c r="K74" s="608"/>
      <c r="L74" s="684" t="s">
        <v>411</v>
      </c>
      <c r="M74" s="2261"/>
    </row>
    <row r="75" spans="1:13" ht="15.75" x14ac:dyDescent="0.2">
      <c r="A75" s="2246"/>
      <c r="B75" s="685" t="s">
        <v>646</v>
      </c>
      <c r="C75" s="935">
        <v>0</v>
      </c>
      <c r="D75" s="935">
        <v>1</v>
      </c>
      <c r="E75" s="935">
        <v>0</v>
      </c>
      <c r="F75" s="935">
        <v>0</v>
      </c>
      <c r="G75" s="948">
        <f t="shared" si="1"/>
        <v>1</v>
      </c>
      <c r="H75" s="608"/>
      <c r="I75" s="608"/>
      <c r="J75" s="608"/>
      <c r="K75" s="608"/>
      <c r="L75" s="684" t="s">
        <v>639</v>
      </c>
      <c r="M75" s="2261"/>
    </row>
    <row r="76" spans="1:13" ht="15.75" x14ac:dyDescent="0.2">
      <c r="A76" s="2246"/>
      <c r="B76" s="685" t="s">
        <v>645</v>
      </c>
      <c r="C76" s="935">
        <v>0</v>
      </c>
      <c r="D76" s="935">
        <v>1</v>
      </c>
      <c r="E76" s="935">
        <v>2</v>
      </c>
      <c r="F76" s="935">
        <v>0</v>
      </c>
      <c r="G76" s="948">
        <f t="shared" si="1"/>
        <v>3</v>
      </c>
      <c r="H76" s="608"/>
      <c r="I76" s="608"/>
      <c r="J76" s="608"/>
      <c r="K76" s="608"/>
      <c r="L76" s="684" t="s">
        <v>440</v>
      </c>
      <c r="M76" s="2261"/>
    </row>
    <row r="77" spans="1:13" ht="15.75" x14ac:dyDescent="0.2">
      <c r="A77" s="2246"/>
      <c r="B77" s="683" t="s">
        <v>644</v>
      </c>
      <c r="C77" s="935">
        <v>26</v>
      </c>
      <c r="D77" s="935">
        <v>34</v>
      </c>
      <c r="E77" s="935">
        <v>17</v>
      </c>
      <c r="F77" s="935">
        <v>0</v>
      </c>
      <c r="G77" s="948">
        <f t="shared" si="1"/>
        <v>77</v>
      </c>
      <c r="H77" s="608"/>
      <c r="I77" s="608"/>
      <c r="J77" s="608"/>
      <c r="K77" s="608"/>
      <c r="L77" s="684" t="s">
        <v>586</v>
      </c>
      <c r="M77" s="2261"/>
    </row>
    <row r="78" spans="1:13" ht="15.75" x14ac:dyDescent="0.2">
      <c r="A78" s="2247"/>
      <c r="B78" s="678" t="s">
        <v>636</v>
      </c>
      <c r="C78" s="944">
        <v>244</v>
      </c>
      <c r="D78" s="944">
        <v>51</v>
      </c>
      <c r="E78" s="944">
        <v>20</v>
      </c>
      <c r="F78" s="944">
        <v>6</v>
      </c>
      <c r="G78" s="944">
        <f t="shared" si="1"/>
        <v>321</v>
      </c>
      <c r="H78" s="665"/>
      <c r="I78" s="665"/>
      <c r="J78" s="665"/>
      <c r="K78" s="665"/>
      <c r="L78" s="679" t="s">
        <v>395</v>
      </c>
      <c r="M78" s="2262"/>
    </row>
    <row r="79" spans="1:13" ht="15.75" x14ac:dyDescent="0.2">
      <c r="G79" s="949"/>
    </row>
    <row r="80" spans="1:13" ht="15.75" x14ac:dyDescent="0.2">
      <c r="G80" s="949"/>
    </row>
    <row r="81" spans="7:7" ht="15.75" x14ac:dyDescent="0.2">
      <c r="G81" s="949"/>
    </row>
    <row r="82" spans="7:7" ht="15.75" x14ac:dyDescent="0.2">
      <c r="G82" s="949"/>
    </row>
    <row r="83" spans="7:7" ht="15.75" x14ac:dyDescent="0.2">
      <c r="G83" s="949"/>
    </row>
    <row r="144" spans="12:12" x14ac:dyDescent="0.2">
      <c r="L144" s="15"/>
    </row>
    <row r="145" spans="12:12" x14ac:dyDescent="0.2">
      <c r="L145" s="15"/>
    </row>
    <row r="146" spans="12:12" x14ac:dyDescent="0.2">
      <c r="L146" s="15"/>
    </row>
    <row r="147" spans="12:12" x14ac:dyDescent="0.2">
      <c r="L147" s="15"/>
    </row>
    <row r="148" spans="12:12" x14ac:dyDescent="0.2">
      <c r="L148" s="15"/>
    </row>
    <row r="149" spans="12:12" x14ac:dyDescent="0.2">
      <c r="L149" s="15"/>
    </row>
    <row r="150" spans="12:12" x14ac:dyDescent="0.2">
      <c r="L150" s="15"/>
    </row>
    <row r="151" spans="12:12" x14ac:dyDescent="0.2">
      <c r="L151" s="408"/>
    </row>
    <row r="152" spans="12:12" x14ac:dyDescent="0.2">
      <c r="L152" s="15"/>
    </row>
    <row r="222" spans="12:12" x14ac:dyDescent="0.2">
      <c r="L222" s="15"/>
    </row>
    <row r="223" spans="12:12" x14ac:dyDescent="0.2">
      <c r="L223" s="15"/>
    </row>
    <row r="224" spans="12:12" x14ac:dyDescent="0.2">
      <c r="L224" s="15"/>
    </row>
    <row r="225" spans="12:12" x14ac:dyDescent="0.2">
      <c r="L225" s="15"/>
    </row>
    <row r="226" spans="12:12" x14ac:dyDescent="0.2">
      <c r="L226" s="15"/>
    </row>
    <row r="227" spans="12:12" x14ac:dyDescent="0.2">
      <c r="L227" s="15"/>
    </row>
    <row r="228" spans="12:12" x14ac:dyDescent="0.2">
      <c r="L228" s="15"/>
    </row>
    <row r="229" spans="12:12" ht="15" thickBot="1" x14ac:dyDescent="0.25">
      <c r="L229" s="409"/>
    </row>
    <row r="230" spans="12:12" x14ac:dyDescent="0.2">
      <c r="L230" s="15"/>
    </row>
    <row r="284" spans="12:12" x14ac:dyDescent="0.2">
      <c r="L284" s="15"/>
    </row>
    <row r="285" spans="12:12" x14ac:dyDescent="0.2">
      <c r="L285" s="15"/>
    </row>
    <row r="286" spans="12:12" x14ac:dyDescent="0.2">
      <c r="L286" s="15"/>
    </row>
    <row r="287" spans="12:12" x14ac:dyDescent="0.2">
      <c r="L287" s="15"/>
    </row>
    <row r="288" spans="12:12" x14ac:dyDescent="0.2">
      <c r="L288" s="15"/>
    </row>
    <row r="289" spans="12:12" x14ac:dyDescent="0.2">
      <c r="L289" s="15"/>
    </row>
    <row r="290" spans="12:12" x14ac:dyDescent="0.2">
      <c r="L290" s="15"/>
    </row>
    <row r="291" spans="12:12" x14ac:dyDescent="0.2">
      <c r="L291" s="408"/>
    </row>
    <row r="292" spans="12:12" x14ac:dyDescent="0.2">
      <c r="L292" s="15"/>
    </row>
    <row r="362" spans="12:12" x14ac:dyDescent="0.2">
      <c r="L362" s="15"/>
    </row>
    <row r="425" spans="12:12" x14ac:dyDescent="0.2">
      <c r="L425" s="15"/>
    </row>
    <row r="426" spans="12:12" x14ac:dyDescent="0.2">
      <c r="L426" s="15"/>
    </row>
    <row r="427" spans="12:12" x14ac:dyDescent="0.2">
      <c r="L427" s="15"/>
    </row>
    <row r="428" spans="12:12" x14ac:dyDescent="0.2">
      <c r="L428" s="15"/>
    </row>
    <row r="429" spans="12:12" x14ac:dyDescent="0.2">
      <c r="L429" s="15"/>
    </row>
    <row r="430" spans="12:12" x14ac:dyDescent="0.2">
      <c r="L430" s="15"/>
    </row>
    <row r="431" spans="12:12" x14ac:dyDescent="0.2">
      <c r="L431" s="15"/>
    </row>
    <row r="432" spans="12:12" x14ac:dyDescent="0.2">
      <c r="L432" s="15"/>
    </row>
    <row r="433" spans="12:12" x14ac:dyDescent="0.2">
      <c r="L433" s="15"/>
    </row>
    <row r="480" ht="15" thickBot="1" x14ac:dyDescent="0.25"/>
    <row r="481" spans="12:12" x14ac:dyDescent="0.2">
      <c r="L481" s="410"/>
    </row>
    <row r="482" spans="12:12" x14ac:dyDescent="0.2">
      <c r="L482" s="15"/>
    </row>
    <row r="483" spans="12:12" x14ac:dyDescent="0.2">
      <c r="L483" s="15"/>
    </row>
    <row r="484" spans="12:12" x14ac:dyDescent="0.2">
      <c r="L484" s="15"/>
    </row>
    <row r="485" spans="12:12" x14ac:dyDescent="0.2">
      <c r="L485" s="15"/>
    </row>
    <row r="486" spans="12:12" x14ac:dyDescent="0.2">
      <c r="L486" s="15"/>
    </row>
    <row r="487" spans="12:12" x14ac:dyDescent="0.2">
      <c r="L487" s="15"/>
    </row>
    <row r="488" spans="12:12" ht="15" thickBot="1" x14ac:dyDescent="0.25">
      <c r="L488" s="409"/>
    </row>
    <row r="489" spans="12:12" x14ac:dyDescent="0.2">
      <c r="L489" s="410"/>
    </row>
    <row r="490" spans="12:12" x14ac:dyDescent="0.2">
      <c r="L490" s="15"/>
    </row>
    <row r="491" spans="12:12" x14ac:dyDescent="0.2">
      <c r="L491" s="15"/>
    </row>
    <row r="492" spans="12:12" x14ac:dyDescent="0.2">
      <c r="L492" s="15"/>
    </row>
    <row r="493" spans="12:12" x14ac:dyDescent="0.2">
      <c r="L493" s="15"/>
    </row>
    <row r="494" spans="12:12" x14ac:dyDescent="0.2">
      <c r="L494" s="15"/>
    </row>
    <row r="495" spans="12:12" x14ac:dyDescent="0.2">
      <c r="L495" s="15"/>
    </row>
    <row r="496" spans="12:12" ht="15" thickBot="1" x14ac:dyDescent="0.25">
      <c r="L496" s="409"/>
    </row>
  </sheetData>
  <mergeCells count="25">
    <mergeCell ref="A55:A62"/>
    <mergeCell ref="M55:M62"/>
    <mergeCell ref="A63:A70"/>
    <mergeCell ref="M63:M70"/>
    <mergeCell ref="A71:A78"/>
    <mergeCell ref="M71:M78"/>
    <mergeCell ref="A31:A38"/>
    <mergeCell ref="M31:M38"/>
    <mergeCell ref="A39:A46"/>
    <mergeCell ref="M39:M46"/>
    <mergeCell ref="A47:A54"/>
    <mergeCell ref="M47:M54"/>
    <mergeCell ref="A7:A14"/>
    <mergeCell ref="M7:M14"/>
    <mergeCell ref="M15:M22"/>
    <mergeCell ref="A15:A22"/>
    <mergeCell ref="A23:A30"/>
    <mergeCell ref="M23:M30"/>
    <mergeCell ref="A2:M2"/>
    <mergeCell ref="A3:M3"/>
    <mergeCell ref="A4:A5"/>
    <mergeCell ref="B4:B5"/>
    <mergeCell ref="C4:F4"/>
    <mergeCell ref="M4:M5"/>
    <mergeCell ref="L4:L5"/>
  </mergeCells>
  <printOptions horizontalCentered="1" verticalCentered="1"/>
  <pageMargins left="0.46" right="0.62" top="0.52" bottom="0.54" header="0.3" footer="0.3"/>
  <pageSetup paperSize="9" scale="60" orientation="portrait" r:id="rId1"/>
  <headerFooter>
    <oddFooter>&amp;C&amp;14 37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93"/>
  <sheetViews>
    <sheetView rightToLeft="1" view="pageBreakPreview" zoomScale="80" zoomScaleSheetLayoutView="80" workbookViewId="0">
      <selection activeCell="P3" sqref="P3"/>
    </sheetView>
  </sheetViews>
  <sheetFormatPr defaultRowHeight="14.25" x14ac:dyDescent="0.2"/>
  <cols>
    <col min="1" max="1" width="23.75" customWidth="1"/>
    <col min="2" max="2" width="19.625" customWidth="1"/>
    <col min="3" max="3" width="9.25" customWidth="1"/>
    <col min="4" max="4" width="8.875" customWidth="1"/>
    <col min="5" max="5" width="7.625" customWidth="1"/>
    <col min="6" max="6" width="12.125" customWidth="1"/>
    <col min="7" max="7" width="12.75" style="363" customWidth="1"/>
    <col min="8" max="10" width="0" hidden="1" customWidth="1"/>
    <col min="11" max="11" width="3.375" hidden="1" customWidth="1"/>
    <col min="12" max="12" width="23.25" customWidth="1"/>
    <col min="13" max="13" width="32.75" customWidth="1"/>
  </cols>
  <sheetData>
    <row r="1" spans="1:13" ht="32.25" customHeight="1" x14ac:dyDescent="0.2">
      <c r="A1" s="759" t="s">
        <v>886</v>
      </c>
      <c r="B1" s="56"/>
      <c r="C1" s="56"/>
      <c r="D1" s="56"/>
      <c r="E1" s="56"/>
      <c r="F1" s="56"/>
      <c r="G1" s="898"/>
      <c r="H1" s="15"/>
      <c r="I1" s="15"/>
      <c r="J1" s="15"/>
      <c r="K1" s="15"/>
      <c r="M1" s="484" t="s">
        <v>887</v>
      </c>
    </row>
    <row r="2" spans="1:13" ht="28.5" customHeight="1" x14ac:dyDescent="0.2">
      <c r="A2" s="1570" t="s">
        <v>836</v>
      </c>
      <c r="B2" s="1570"/>
      <c r="C2" s="1570"/>
      <c r="D2" s="1570"/>
      <c r="E2" s="1570"/>
      <c r="F2" s="1570"/>
      <c r="G2" s="1570"/>
      <c r="H2" s="1570"/>
      <c r="I2" s="1570"/>
      <c r="J2" s="1570"/>
      <c r="K2" s="1570"/>
      <c r="L2" s="1570"/>
      <c r="M2" s="1570"/>
    </row>
    <row r="3" spans="1:13" ht="47.25" customHeight="1" thickBot="1" x14ac:dyDescent="0.25">
      <c r="A3" s="1498" t="s">
        <v>837</v>
      </c>
      <c r="B3" s="1498"/>
      <c r="C3" s="1498"/>
      <c r="D3" s="1498"/>
      <c r="E3" s="1498"/>
      <c r="F3" s="1498"/>
      <c r="G3" s="1498"/>
      <c r="H3" s="1498"/>
      <c r="I3" s="1498"/>
      <c r="J3" s="1498"/>
      <c r="K3" s="1498"/>
      <c r="L3" s="1498"/>
      <c r="M3" s="1498"/>
    </row>
    <row r="4" spans="1:13" ht="16.5" thickBot="1" x14ac:dyDescent="0.25">
      <c r="A4" s="2240" t="s">
        <v>290</v>
      </c>
      <c r="B4" s="2237" t="s">
        <v>627</v>
      </c>
      <c r="C4" s="2239" t="s">
        <v>553</v>
      </c>
      <c r="D4" s="2239"/>
      <c r="E4" s="2239"/>
      <c r="F4" s="2239"/>
      <c r="G4" s="2239" t="s">
        <v>554</v>
      </c>
      <c r="H4" s="607"/>
      <c r="I4" s="607"/>
      <c r="J4" s="607"/>
      <c r="K4" s="607"/>
      <c r="L4" s="2218" t="s">
        <v>390</v>
      </c>
      <c r="M4" s="2243" t="s">
        <v>405</v>
      </c>
    </row>
    <row r="5" spans="1:13" ht="16.5" thickBot="1" x14ac:dyDescent="0.25">
      <c r="A5" s="2238"/>
      <c r="B5" s="2238"/>
      <c r="C5" s="1439">
        <v>4</v>
      </c>
      <c r="D5" s="1439">
        <v>6</v>
      </c>
      <c r="E5" s="1439">
        <v>8</v>
      </c>
      <c r="F5" s="1439" t="s">
        <v>781</v>
      </c>
      <c r="G5" s="2272"/>
      <c r="H5" s="607"/>
      <c r="I5" s="607"/>
      <c r="J5" s="607"/>
      <c r="K5" s="607"/>
      <c r="L5" s="2244"/>
      <c r="M5" s="2244"/>
    </row>
    <row r="6" spans="1:13" ht="16.5" thickBot="1" x14ac:dyDescent="0.3">
      <c r="A6" s="546" t="s">
        <v>753</v>
      </c>
      <c r="B6" s="496"/>
      <c r="C6" s="541"/>
      <c r="D6" s="541"/>
      <c r="E6" s="541"/>
      <c r="F6" s="541"/>
      <c r="G6" s="542"/>
      <c r="H6" s="543"/>
      <c r="I6" s="543"/>
      <c r="J6" s="543"/>
      <c r="K6" s="543"/>
      <c r="L6" s="545"/>
      <c r="M6" s="547" t="s">
        <v>415</v>
      </c>
    </row>
    <row r="7" spans="1:13" ht="17.100000000000001" customHeight="1" x14ac:dyDescent="0.2">
      <c r="A7" s="2254" t="s">
        <v>380</v>
      </c>
      <c r="B7" s="738" t="s">
        <v>640</v>
      </c>
      <c r="C7" s="1150">
        <v>886</v>
      </c>
      <c r="D7" s="1150">
        <v>68</v>
      </c>
      <c r="E7" s="1150">
        <v>0</v>
      </c>
      <c r="F7" s="1150">
        <v>0</v>
      </c>
      <c r="G7" s="1150">
        <f>SUM(C7:F7)</f>
        <v>954</v>
      </c>
      <c r="H7" s="388"/>
      <c r="I7" s="388"/>
      <c r="J7" s="388"/>
      <c r="K7" s="388"/>
      <c r="L7" s="576" t="s">
        <v>396</v>
      </c>
      <c r="M7" s="2263" t="s">
        <v>559</v>
      </c>
    </row>
    <row r="8" spans="1:13" ht="17.100000000000001" customHeight="1" x14ac:dyDescent="0.2">
      <c r="A8" s="2254"/>
      <c r="B8" s="710" t="s">
        <v>641</v>
      </c>
      <c r="C8" s="939">
        <v>2</v>
      </c>
      <c r="D8" s="939">
        <v>0</v>
      </c>
      <c r="E8" s="939">
        <v>0</v>
      </c>
      <c r="F8" s="939">
        <v>0</v>
      </c>
      <c r="G8" s="939">
        <f t="shared" ref="G8:G70" si="0">SUM(C8:F8)</f>
        <v>2</v>
      </c>
      <c r="H8" s="388"/>
      <c r="I8" s="388"/>
      <c r="J8" s="388"/>
      <c r="K8" s="388"/>
      <c r="L8" s="565" t="s">
        <v>397</v>
      </c>
      <c r="M8" s="2041"/>
    </row>
    <row r="9" spans="1:13" ht="17.100000000000001" customHeight="1" x14ac:dyDescent="0.2">
      <c r="A9" s="2254"/>
      <c r="B9" s="710" t="s">
        <v>642</v>
      </c>
      <c r="C9" s="939">
        <v>46</v>
      </c>
      <c r="D9" s="939">
        <v>14</v>
      </c>
      <c r="E9" s="939">
        <v>0</v>
      </c>
      <c r="F9" s="939">
        <v>0</v>
      </c>
      <c r="G9" s="939">
        <f t="shared" si="0"/>
        <v>60</v>
      </c>
      <c r="H9" s="388"/>
      <c r="I9" s="388"/>
      <c r="J9" s="388"/>
      <c r="K9" s="388"/>
      <c r="L9" s="565" t="s">
        <v>399</v>
      </c>
      <c r="M9" s="2041"/>
    </row>
    <row r="10" spans="1:13" ht="17.100000000000001" customHeight="1" x14ac:dyDescent="0.2">
      <c r="A10" s="2254"/>
      <c r="B10" s="710" t="s">
        <v>643</v>
      </c>
      <c r="C10" s="939">
        <v>4</v>
      </c>
      <c r="D10" s="939">
        <v>7</v>
      </c>
      <c r="E10" s="939">
        <v>2</v>
      </c>
      <c r="F10" s="939">
        <v>0</v>
      </c>
      <c r="G10" s="939">
        <f t="shared" si="0"/>
        <v>13</v>
      </c>
      <c r="H10" s="388"/>
      <c r="I10" s="388"/>
      <c r="J10" s="388"/>
      <c r="K10" s="388"/>
      <c r="L10" s="565" t="s">
        <v>411</v>
      </c>
      <c r="M10" s="2041"/>
    </row>
    <row r="11" spans="1:13" ht="17.100000000000001" customHeight="1" x14ac:dyDescent="0.2">
      <c r="A11" s="2254"/>
      <c r="B11" s="712" t="s">
        <v>646</v>
      </c>
      <c r="C11" s="939">
        <v>36</v>
      </c>
      <c r="D11" s="939">
        <v>7</v>
      </c>
      <c r="E11" s="939">
        <v>0</v>
      </c>
      <c r="F11" s="939">
        <v>0</v>
      </c>
      <c r="G11" s="939">
        <f t="shared" si="0"/>
        <v>43</v>
      </c>
      <c r="H11" s="388"/>
      <c r="I11" s="388"/>
      <c r="J11" s="388"/>
      <c r="K11" s="388"/>
      <c r="L11" s="732" t="s">
        <v>639</v>
      </c>
      <c r="M11" s="2041"/>
    </row>
    <row r="12" spans="1:13" ht="17.100000000000001" customHeight="1" x14ac:dyDescent="0.2">
      <c r="A12" s="2254"/>
      <c r="B12" s="712" t="s">
        <v>645</v>
      </c>
      <c r="C12" s="939">
        <v>6</v>
      </c>
      <c r="D12" s="939">
        <v>17</v>
      </c>
      <c r="E12" s="939">
        <v>2</v>
      </c>
      <c r="F12" s="939">
        <v>0</v>
      </c>
      <c r="G12" s="939">
        <f t="shared" si="0"/>
        <v>25</v>
      </c>
      <c r="H12" s="388"/>
      <c r="I12" s="388"/>
      <c r="J12" s="388"/>
      <c r="K12" s="388"/>
      <c r="L12" s="732" t="s">
        <v>440</v>
      </c>
      <c r="M12" s="2041"/>
    </row>
    <row r="13" spans="1:13" ht="17.100000000000001" customHeight="1" x14ac:dyDescent="0.2">
      <c r="A13" s="2254"/>
      <c r="B13" s="710" t="s">
        <v>644</v>
      </c>
      <c r="C13" s="939">
        <v>73</v>
      </c>
      <c r="D13" s="939">
        <v>36</v>
      </c>
      <c r="E13" s="939">
        <v>1</v>
      </c>
      <c r="F13" s="939">
        <v>0</v>
      </c>
      <c r="G13" s="939">
        <f t="shared" si="0"/>
        <v>110</v>
      </c>
      <c r="H13" s="388"/>
      <c r="I13" s="388"/>
      <c r="J13" s="388"/>
      <c r="K13" s="388"/>
      <c r="L13" s="565" t="s">
        <v>586</v>
      </c>
      <c r="M13" s="2041"/>
    </row>
    <row r="14" spans="1:13" ht="17.100000000000001" customHeight="1" x14ac:dyDescent="0.2">
      <c r="A14" s="2255"/>
      <c r="B14" s="733" t="s">
        <v>636</v>
      </c>
      <c r="C14" s="943">
        <v>1053</v>
      </c>
      <c r="D14" s="943">
        <v>149</v>
      </c>
      <c r="E14" s="943">
        <v>5</v>
      </c>
      <c r="F14" s="943">
        <v>0</v>
      </c>
      <c r="G14" s="943">
        <f t="shared" si="0"/>
        <v>1207</v>
      </c>
      <c r="H14" s="720"/>
      <c r="I14" s="720"/>
      <c r="J14" s="720"/>
      <c r="K14" s="720"/>
      <c r="L14" s="465" t="s">
        <v>395</v>
      </c>
      <c r="M14" s="2054"/>
    </row>
    <row r="15" spans="1:13" ht="17.100000000000001" customHeight="1" x14ac:dyDescent="0.2">
      <c r="A15" s="2214" t="s">
        <v>308</v>
      </c>
      <c r="B15" s="716" t="s">
        <v>640</v>
      </c>
      <c r="C15" s="946">
        <v>392</v>
      </c>
      <c r="D15" s="946">
        <v>24</v>
      </c>
      <c r="E15" s="946">
        <v>0</v>
      </c>
      <c r="F15" s="946">
        <v>0</v>
      </c>
      <c r="G15" s="946">
        <f t="shared" si="0"/>
        <v>416</v>
      </c>
      <c r="H15" s="717"/>
      <c r="I15" s="717"/>
      <c r="J15" s="717"/>
      <c r="K15" s="717"/>
      <c r="L15" s="726" t="s">
        <v>396</v>
      </c>
      <c r="M15" s="2207" t="s">
        <v>435</v>
      </c>
    </row>
    <row r="16" spans="1:13" ht="17.100000000000001" customHeight="1" x14ac:dyDescent="0.2">
      <c r="A16" s="2215"/>
      <c r="B16" s="710" t="s">
        <v>641</v>
      </c>
      <c r="C16" s="939">
        <v>8</v>
      </c>
      <c r="D16" s="939">
        <v>0</v>
      </c>
      <c r="E16" s="939">
        <v>0</v>
      </c>
      <c r="F16" s="939">
        <v>0</v>
      </c>
      <c r="G16" s="939">
        <f t="shared" si="0"/>
        <v>8</v>
      </c>
      <c r="H16" s="388"/>
      <c r="I16" s="388"/>
      <c r="J16" s="388"/>
      <c r="K16" s="388"/>
      <c r="L16" s="565" t="s">
        <v>397</v>
      </c>
      <c r="M16" s="2056"/>
    </row>
    <row r="17" spans="1:13" ht="17.100000000000001" customHeight="1" x14ac:dyDescent="0.2">
      <c r="A17" s="2215"/>
      <c r="B17" s="710" t="s">
        <v>642</v>
      </c>
      <c r="C17" s="939">
        <v>3</v>
      </c>
      <c r="D17" s="939">
        <v>36</v>
      </c>
      <c r="E17" s="939">
        <v>1</v>
      </c>
      <c r="F17" s="939">
        <v>0</v>
      </c>
      <c r="G17" s="939">
        <f t="shared" si="0"/>
        <v>40</v>
      </c>
      <c r="H17" s="388"/>
      <c r="I17" s="388"/>
      <c r="J17" s="388"/>
      <c r="K17" s="388"/>
      <c r="L17" s="565" t="s">
        <v>399</v>
      </c>
      <c r="M17" s="2056"/>
    </row>
    <row r="18" spans="1:13" ht="17.100000000000001" customHeight="1" x14ac:dyDescent="0.2">
      <c r="A18" s="2215"/>
      <c r="B18" s="710" t="s">
        <v>643</v>
      </c>
      <c r="C18" s="939">
        <v>1</v>
      </c>
      <c r="D18" s="939">
        <v>0</v>
      </c>
      <c r="E18" s="939">
        <v>0</v>
      </c>
      <c r="F18" s="939">
        <v>0</v>
      </c>
      <c r="G18" s="939">
        <f t="shared" si="0"/>
        <v>1</v>
      </c>
      <c r="H18" s="388"/>
      <c r="I18" s="388"/>
      <c r="J18" s="388"/>
      <c r="K18" s="388"/>
      <c r="L18" s="565" t="s">
        <v>411</v>
      </c>
      <c r="M18" s="2056"/>
    </row>
    <row r="19" spans="1:13" ht="17.100000000000001" customHeight="1" x14ac:dyDescent="0.2">
      <c r="A19" s="2215"/>
      <c r="B19" s="712" t="s">
        <v>646</v>
      </c>
      <c r="C19" s="939">
        <v>0</v>
      </c>
      <c r="D19" s="939">
        <v>3</v>
      </c>
      <c r="E19" s="939">
        <v>0</v>
      </c>
      <c r="F19" s="939">
        <v>0</v>
      </c>
      <c r="G19" s="939">
        <f t="shared" si="0"/>
        <v>3</v>
      </c>
      <c r="H19" s="388"/>
      <c r="I19" s="388"/>
      <c r="J19" s="388"/>
      <c r="K19" s="388"/>
      <c r="L19" s="732" t="s">
        <v>639</v>
      </c>
      <c r="M19" s="2056"/>
    </row>
    <row r="20" spans="1:13" ht="17.100000000000001" customHeight="1" x14ac:dyDescent="0.2">
      <c r="A20" s="2215"/>
      <c r="B20" s="712" t="s">
        <v>645</v>
      </c>
      <c r="C20" s="939">
        <v>2</v>
      </c>
      <c r="D20" s="939">
        <v>34</v>
      </c>
      <c r="E20" s="939">
        <v>1</v>
      </c>
      <c r="F20" s="939">
        <v>0</v>
      </c>
      <c r="G20" s="939">
        <f t="shared" si="0"/>
        <v>37</v>
      </c>
      <c r="H20" s="388"/>
      <c r="I20" s="388"/>
      <c r="J20" s="388"/>
      <c r="K20" s="388"/>
      <c r="L20" s="732" t="s">
        <v>440</v>
      </c>
      <c r="M20" s="2056"/>
    </row>
    <row r="21" spans="1:13" ht="17.100000000000001" customHeight="1" x14ac:dyDescent="0.2">
      <c r="A21" s="2215"/>
      <c r="B21" s="710" t="s">
        <v>644</v>
      </c>
      <c r="C21" s="939">
        <v>100</v>
      </c>
      <c r="D21" s="939">
        <v>143</v>
      </c>
      <c r="E21" s="939">
        <v>10</v>
      </c>
      <c r="F21" s="939">
        <v>0</v>
      </c>
      <c r="G21" s="939">
        <f t="shared" si="0"/>
        <v>253</v>
      </c>
      <c r="H21" s="388"/>
      <c r="I21" s="388"/>
      <c r="J21" s="388"/>
      <c r="K21" s="388"/>
      <c r="L21" s="565" t="s">
        <v>586</v>
      </c>
      <c r="M21" s="2056"/>
    </row>
    <row r="22" spans="1:13" ht="17.100000000000001" customHeight="1" x14ac:dyDescent="0.2">
      <c r="A22" s="2216"/>
      <c r="B22" s="733" t="s">
        <v>636</v>
      </c>
      <c r="C22" s="943">
        <v>506</v>
      </c>
      <c r="D22" s="943">
        <v>240</v>
      </c>
      <c r="E22" s="943">
        <v>12</v>
      </c>
      <c r="F22" s="943">
        <v>0</v>
      </c>
      <c r="G22" s="943">
        <f t="shared" si="0"/>
        <v>758</v>
      </c>
      <c r="H22" s="720"/>
      <c r="I22" s="720"/>
      <c r="J22" s="720"/>
      <c r="K22" s="720"/>
      <c r="L22" s="465" t="s">
        <v>395</v>
      </c>
      <c r="M22" s="2259"/>
    </row>
    <row r="23" spans="1:13" ht="17.100000000000001" customHeight="1" x14ac:dyDescent="0.2">
      <c r="A23" s="2215" t="s">
        <v>46</v>
      </c>
      <c r="B23" s="708" t="s">
        <v>640</v>
      </c>
      <c r="C23" s="938">
        <v>254</v>
      </c>
      <c r="D23" s="938">
        <v>9</v>
      </c>
      <c r="E23" s="938">
        <v>0</v>
      </c>
      <c r="F23" s="938">
        <v>0</v>
      </c>
      <c r="G23" s="1150">
        <f t="shared" si="0"/>
        <v>263</v>
      </c>
      <c r="H23" s="388"/>
      <c r="I23" s="388"/>
      <c r="J23" s="388"/>
      <c r="K23" s="388"/>
      <c r="L23" s="564" t="s">
        <v>396</v>
      </c>
      <c r="M23" s="2118" t="s">
        <v>520</v>
      </c>
    </row>
    <row r="24" spans="1:13" ht="17.100000000000001" customHeight="1" x14ac:dyDescent="0.2">
      <c r="A24" s="2215"/>
      <c r="B24" s="710" t="s">
        <v>641</v>
      </c>
      <c r="C24" s="939">
        <v>2</v>
      </c>
      <c r="D24" s="939">
        <v>0</v>
      </c>
      <c r="E24" s="939">
        <v>0</v>
      </c>
      <c r="F24" s="939">
        <v>0</v>
      </c>
      <c r="G24" s="939">
        <f t="shared" si="0"/>
        <v>2</v>
      </c>
      <c r="H24" s="388"/>
      <c r="I24" s="388"/>
      <c r="J24" s="388"/>
      <c r="K24" s="388"/>
      <c r="L24" s="565" t="s">
        <v>397</v>
      </c>
      <c r="M24" s="2041"/>
    </row>
    <row r="25" spans="1:13" ht="17.100000000000001" customHeight="1" x14ac:dyDescent="0.2">
      <c r="A25" s="2215"/>
      <c r="B25" s="710" t="s">
        <v>642</v>
      </c>
      <c r="C25" s="939">
        <v>3</v>
      </c>
      <c r="D25" s="939">
        <v>9</v>
      </c>
      <c r="E25" s="939">
        <v>0</v>
      </c>
      <c r="F25" s="939">
        <v>0</v>
      </c>
      <c r="G25" s="939">
        <f t="shared" si="0"/>
        <v>12</v>
      </c>
      <c r="H25" s="388"/>
      <c r="I25" s="388"/>
      <c r="J25" s="388"/>
      <c r="K25" s="388"/>
      <c r="L25" s="565" t="s">
        <v>399</v>
      </c>
      <c r="M25" s="2041"/>
    </row>
    <row r="26" spans="1:13" ht="17.100000000000001" customHeight="1" x14ac:dyDescent="0.2">
      <c r="A26" s="2215"/>
      <c r="B26" s="710" t="s">
        <v>643</v>
      </c>
      <c r="C26" s="939">
        <v>2</v>
      </c>
      <c r="D26" s="939">
        <v>4</v>
      </c>
      <c r="E26" s="939">
        <v>0</v>
      </c>
      <c r="F26" s="939">
        <v>0</v>
      </c>
      <c r="G26" s="939">
        <f t="shared" si="0"/>
        <v>6</v>
      </c>
      <c r="H26" s="388"/>
      <c r="I26" s="388"/>
      <c r="J26" s="388"/>
      <c r="K26" s="388"/>
      <c r="L26" s="565" t="s">
        <v>411</v>
      </c>
      <c r="M26" s="2041"/>
    </row>
    <row r="27" spans="1:13" ht="17.100000000000001" customHeight="1" x14ac:dyDescent="0.2">
      <c r="A27" s="2215"/>
      <c r="B27" s="712" t="s">
        <v>646</v>
      </c>
      <c r="C27" s="939">
        <v>0</v>
      </c>
      <c r="D27" s="939">
        <v>0</v>
      </c>
      <c r="E27" s="939">
        <v>0</v>
      </c>
      <c r="F27" s="939">
        <v>0</v>
      </c>
      <c r="G27" s="939">
        <f t="shared" si="0"/>
        <v>0</v>
      </c>
      <c r="H27" s="388"/>
      <c r="I27" s="388"/>
      <c r="J27" s="388"/>
      <c r="K27" s="388"/>
      <c r="L27" s="732" t="s">
        <v>639</v>
      </c>
      <c r="M27" s="2041"/>
    </row>
    <row r="28" spans="1:13" ht="17.100000000000001" customHeight="1" x14ac:dyDescent="0.2">
      <c r="A28" s="2215"/>
      <c r="B28" s="712" t="s">
        <v>645</v>
      </c>
      <c r="C28" s="939">
        <v>1</v>
      </c>
      <c r="D28" s="939">
        <v>5</v>
      </c>
      <c r="E28" s="939">
        <v>0</v>
      </c>
      <c r="F28" s="939">
        <v>0</v>
      </c>
      <c r="G28" s="939">
        <f t="shared" si="0"/>
        <v>6</v>
      </c>
      <c r="H28" s="388"/>
      <c r="I28" s="388"/>
      <c r="J28" s="388"/>
      <c r="K28" s="388"/>
      <c r="L28" s="732" t="s">
        <v>440</v>
      </c>
      <c r="M28" s="2041"/>
    </row>
    <row r="29" spans="1:13" ht="17.100000000000001" customHeight="1" x14ac:dyDescent="0.2">
      <c r="A29" s="2215"/>
      <c r="B29" s="710" t="s">
        <v>644</v>
      </c>
      <c r="C29" s="939">
        <v>6</v>
      </c>
      <c r="D29" s="939">
        <v>17</v>
      </c>
      <c r="E29" s="939">
        <v>0</v>
      </c>
      <c r="F29" s="939">
        <v>0</v>
      </c>
      <c r="G29" s="939">
        <f t="shared" si="0"/>
        <v>23</v>
      </c>
      <c r="H29" s="388"/>
      <c r="I29" s="388"/>
      <c r="J29" s="388"/>
      <c r="K29" s="388"/>
      <c r="L29" s="565" t="s">
        <v>586</v>
      </c>
      <c r="M29" s="2041"/>
    </row>
    <row r="30" spans="1:13" ht="17.100000000000001" customHeight="1" x14ac:dyDescent="0.2">
      <c r="A30" s="2216"/>
      <c r="B30" s="733" t="s">
        <v>636</v>
      </c>
      <c r="C30" s="943">
        <v>268</v>
      </c>
      <c r="D30" s="943">
        <v>44</v>
      </c>
      <c r="E30" s="943">
        <v>0</v>
      </c>
      <c r="F30" s="943">
        <v>0</v>
      </c>
      <c r="G30" s="943">
        <f t="shared" si="0"/>
        <v>312</v>
      </c>
      <c r="H30" s="720"/>
      <c r="I30" s="720"/>
      <c r="J30" s="720"/>
      <c r="K30" s="720"/>
      <c r="L30" s="465" t="s">
        <v>395</v>
      </c>
      <c r="M30" s="2054"/>
    </row>
    <row r="31" spans="1:13" ht="17.100000000000001" customHeight="1" x14ac:dyDescent="0.2">
      <c r="A31" s="2214" t="s">
        <v>44</v>
      </c>
      <c r="B31" s="716" t="s">
        <v>640</v>
      </c>
      <c r="C31" s="946">
        <v>151</v>
      </c>
      <c r="D31" s="946">
        <v>0</v>
      </c>
      <c r="E31" s="946">
        <v>0</v>
      </c>
      <c r="F31" s="946">
        <v>0</v>
      </c>
      <c r="G31" s="946">
        <f t="shared" si="0"/>
        <v>151</v>
      </c>
      <c r="H31" s="717"/>
      <c r="I31" s="717"/>
      <c r="J31" s="717"/>
      <c r="K31" s="717"/>
      <c r="L31" s="726" t="s">
        <v>396</v>
      </c>
      <c r="M31" s="2118" t="s">
        <v>561</v>
      </c>
    </row>
    <row r="32" spans="1:13" ht="17.100000000000001" customHeight="1" x14ac:dyDescent="0.2">
      <c r="A32" s="2215"/>
      <c r="B32" s="710" t="s">
        <v>641</v>
      </c>
      <c r="C32" s="939">
        <v>3</v>
      </c>
      <c r="D32" s="939">
        <v>3</v>
      </c>
      <c r="E32" s="939">
        <v>0</v>
      </c>
      <c r="F32" s="939">
        <v>0</v>
      </c>
      <c r="G32" s="939">
        <f t="shared" si="0"/>
        <v>6</v>
      </c>
      <c r="H32" s="388"/>
      <c r="I32" s="388"/>
      <c r="J32" s="388"/>
      <c r="K32" s="388"/>
      <c r="L32" s="565" t="s">
        <v>397</v>
      </c>
      <c r="M32" s="2041"/>
    </row>
    <row r="33" spans="1:13" ht="17.100000000000001" customHeight="1" x14ac:dyDescent="0.2">
      <c r="A33" s="2215"/>
      <c r="B33" s="710" t="s">
        <v>642</v>
      </c>
      <c r="C33" s="939">
        <v>0</v>
      </c>
      <c r="D33" s="939">
        <v>0</v>
      </c>
      <c r="E33" s="939">
        <v>0</v>
      </c>
      <c r="F33" s="939">
        <v>0</v>
      </c>
      <c r="G33" s="939">
        <f t="shared" si="0"/>
        <v>0</v>
      </c>
      <c r="H33" s="388"/>
      <c r="I33" s="388"/>
      <c r="J33" s="388"/>
      <c r="K33" s="388"/>
      <c r="L33" s="565" t="s">
        <v>399</v>
      </c>
      <c r="M33" s="2041"/>
    </row>
    <row r="34" spans="1:13" ht="17.100000000000001" customHeight="1" x14ac:dyDescent="0.2">
      <c r="A34" s="2215"/>
      <c r="B34" s="710" t="s">
        <v>643</v>
      </c>
      <c r="C34" s="939">
        <v>0</v>
      </c>
      <c r="D34" s="939">
        <v>0</v>
      </c>
      <c r="E34" s="939">
        <v>0</v>
      </c>
      <c r="F34" s="939">
        <v>0</v>
      </c>
      <c r="G34" s="939">
        <f t="shared" si="0"/>
        <v>0</v>
      </c>
      <c r="H34" s="388"/>
      <c r="I34" s="388"/>
      <c r="J34" s="388"/>
      <c r="K34" s="388"/>
      <c r="L34" s="565" t="s">
        <v>411</v>
      </c>
      <c r="M34" s="2041"/>
    </row>
    <row r="35" spans="1:13" ht="17.100000000000001" customHeight="1" x14ac:dyDescent="0.2">
      <c r="A35" s="2215"/>
      <c r="B35" s="712" t="s">
        <v>646</v>
      </c>
      <c r="C35" s="939">
        <v>0</v>
      </c>
      <c r="D35" s="939">
        <v>0</v>
      </c>
      <c r="E35" s="939">
        <v>0</v>
      </c>
      <c r="F35" s="939">
        <v>0</v>
      </c>
      <c r="G35" s="939">
        <f t="shared" si="0"/>
        <v>0</v>
      </c>
      <c r="H35" s="388"/>
      <c r="I35" s="388"/>
      <c r="J35" s="388"/>
      <c r="K35" s="388"/>
      <c r="L35" s="732" t="s">
        <v>639</v>
      </c>
      <c r="M35" s="2041"/>
    </row>
    <row r="36" spans="1:13" ht="17.100000000000001" customHeight="1" x14ac:dyDescent="0.2">
      <c r="A36" s="2215"/>
      <c r="B36" s="712" t="s">
        <v>645</v>
      </c>
      <c r="C36" s="939">
        <v>0</v>
      </c>
      <c r="D36" s="939">
        <v>0</v>
      </c>
      <c r="E36" s="939">
        <v>0</v>
      </c>
      <c r="F36" s="939">
        <v>0</v>
      </c>
      <c r="G36" s="939">
        <f t="shared" si="0"/>
        <v>0</v>
      </c>
      <c r="H36" s="388"/>
      <c r="I36" s="388"/>
      <c r="J36" s="388"/>
      <c r="K36" s="388"/>
      <c r="L36" s="732" t="s">
        <v>440</v>
      </c>
      <c r="M36" s="2041"/>
    </row>
    <row r="37" spans="1:13" ht="17.100000000000001" customHeight="1" x14ac:dyDescent="0.2">
      <c r="A37" s="2215"/>
      <c r="B37" s="710" t="s">
        <v>644</v>
      </c>
      <c r="C37" s="939">
        <v>0</v>
      </c>
      <c r="D37" s="939">
        <v>0</v>
      </c>
      <c r="E37" s="939">
        <v>0</v>
      </c>
      <c r="F37" s="939">
        <v>0</v>
      </c>
      <c r="G37" s="939">
        <f t="shared" si="0"/>
        <v>0</v>
      </c>
      <c r="H37" s="388"/>
      <c r="I37" s="388"/>
      <c r="J37" s="388"/>
      <c r="K37" s="388"/>
      <c r="L37" s="565" t="s">
        <v>586</v>
      </c>
      <c r="M37" s="2041"/>
    </row>
    <row r="38" spans="1:13" ht="17.100000000000001" customHeight="1" x14ac:dyDescent="0.2">
      <c r="A38" s="2216"/>
      <c r="B38" s="733" t="s">
        <v>636</v>
      </c>
      <c r="C38" s="943">
        <v>154</v>
      </c>
      <c r="D38" s="943">
        <v>3</v>
      </c>
      <c r="E38" s="943">
        <v>0</v>
      </c>
      <c r="F38" s="943">
        <v>0</v>
      </c>
      <c r="G38" s="943">
        <f t="shared" si="0"/>
        <v>157</v>
      </c>
      <c r="H38" s="720"/>
      <c r="I38" s="720"/>
      <c r="J38" s="720"/>
      <c r="K38" s="720"/>
      <c r="L38" s="465" t="s">
        <v>395</v>
      </c>
      <c r="M38" s="2054"/>
    </row>
    <row r="39" spans="1:13" ht="17.100000000000001" customHeight="1" x14ac:dyDescent="0.2">
      <c r="A39" s="2214" t="s">
        <v>82</v>
      </c>
      <c r="B39" s="716" t="s">
        <v>640</v>
      </c>
      <c r="C39" s="946">
        <v>143</v>
      </c>
      <c r="D39" s="946">
        <v>3</v>
      </c>
      <c r="E39" s="946">
        <v>0</v>
      </c>
      <c r="F39" s="946">
        <v>0</v>
      </c>
      <c r="G39" s="1150">
        <f t="shared" si="0"/>
        <v>146</v>
      </c>
      <c r="H39" s="717"/>
      <c r="I39" s="717"/>
      <c r="J39" s="717"/>
      <c r="K39" s="717"/>
      <c r="L39" s="726" t="s">
        <v>396</v>
      </c>
      <c r="M39" s="2207" t="s">
        <v>562</v>
      </c>
    </row>
    <row r="40" spans="1:13" ht="17.100000000000001" customHeight="1" x14ac:dyDescent="0.2">
      <c r="A40" s="2215"/>
      <c r="B40" s="710" t="s">
        <v>641</v>
      </c>
      <c r="C40" s="939">
        <v>0</v>
      </c>
      <c r="D40" s="939">
        <v>0</v>
      </c>
      <c r="E40" s="939">
        <v>0</v>
      </c>
      <c r="F40" s="939">
        <v>0</v>
      </c>
      <c r="G40" s="939">
        <f t="shared" si="0"/>
        <v>0</v>
      </c>
      <c r="H40" s="388"/>
      <c r="I40" s="388"/>
      <c r="J40" s="388"/>
      <c r="K40" s="388"/>
      <c r="L40" s="565" t="s">
        <v>397</v>
      </c>
      <c r="M40" s="2056"/>
    </row>
    <row r="41" spans="1:13" ht="17.100000000000001" customHeight="1" x14ac:dyDescent="0.2">
      <c r="A41" s="2215"/>
      <c r="B41" s="710" t="s">
        <v>642</v>
      </c>
      <c r="C41" s="939">
        <v>1</v>
      </c>
      <c r="D41" s="939">
        <v>2</v>
      </c>
      <c r="E41" s="939">
        <v>0</v>
      </c>
      <c r="F41" s="939">
        <v>0</v>
      </c>
      <c r="G41" s="939">
        <f t="shared" si="0"/>
        <v>3</v>
      </c>
      <c r="H41" s="388"/>
      <c r="I41" s="388"/>
      <c r="J41" s="388"/>
      <c r="K41" s="388"/>
      <c r="L41" s="565" t="s">
        <v>399</v>
      </c>
      <c r="M41" s="2056"/>
    </row>
    <row r="42" spans="1:13" ht="17.100000000000001" customHeight="1" x14ac:dyDescent="0.2">
      <c r="A42" s="2215"/>
      <c r="B42" s="710" t="s">
        <v>643</v>
      </c>
      <c r="C42" s="939">
        <v>0</v>
      </c>
      <c r="D42" s="939">
        <v>0</v>
      </c>
      <c r="E42" s="939">
        <v>0</v>
      </c>
      <c r="F42" s="939">
        <v>0</v>
      </c>
      <c r="G42" s="939">
        <f t="shared" si="0"/>
        <v>0</v>
      </c>
      <c r="H42" s="388"/>
      <c r="I42" s="388"/>
      <c r="J42" s="388"/>
      <c r="K42" s="388"/>
      <c r="L42" s="565" t="s">
        <v>411</v>
      </c>
      <c r="M42" s="2056"/>
    </row>
    <row r="43" spans="1:13" ht="17.100000000000001" customHeight="1" x14ac:dyDescent="0.2">
      <c r="A43" s="2215"/>
      <c r="B43" s="712" t="s">
        <v>646</v>
      </c>
      <c r="C43" s="939">
        <v>0</v>
      </c>
      <c r="D43" s="939">
        <v>0</v>
      </c>
      <c r="E43" s="939">
        <v>0</v>
      </c>
      <c r="F43" s="939">
        <v>0</v>
      </c>
      <c r="G43" s="939">
        <f t="shared" si="0"/>
        <v>0</v>
      </c>
      <c r="H43" s="388"/>
      <c r="I43" s="388"/>
      <c r="J43" s="388"/>
      <c r="K43" s="388"/>
      <c r="L43" s="732" t="s">
        <v>639</v>
      </c>
      <c r="M43" s="2056"/>
    </row>
    <row r="44" spans="1:13" ht="17.100000000000001" customHeight="1" x14ac:dyDescent="0.2">
      <c r="A44" s="2215"/>
      <c r="B44" s="712" t="s">
        <v>645</v>
      </c>
      <c r="C44" s="939">
        <v>1</v>
      </c>
      <c r="D44" s="939">
        <v>0</v>
      </c>
      <c r="E44" s="939">
        <v>0</v>
      </c>
      <c r="F44" s="939">
        <v>0</v>
      </c>
      <c r="G44" s="939">
        <f t="shared" si="0"/>
        <v>1</v>
      </c>
      <c r="H44" s="388"/>
      <c r="I44" s="388"/>
      <c r="J44" s="388"/>
      <c r="K44" s="388"/>
      <c r="L44" s="732" t="s">
        <v>440</v>
      </c>
      <c r="M44" s="2056"/>
    </row>
    <row r="45" spans="1:13" ht="17.100000000000001" customHeight="1" x14ac:dyDescent="0.2">
      <c r="A45" s="2215"/>
      <c r="B45" s="710" t="s">
        <v>644</v>
      </c>
      <c r="C45" s="939">
        <v>4</v>
      </c>
      <c r="D45" s="939">
        <v>3</v>
      </c>
      <c r="E45" s="939">
        <v>1</v>
      </c>
      <c r="F45" s="939">
        <v>0</v>
      </c>
      <c r="G45" s="939">
        <f t="shared" si="0"/>
        <v>8</v>
      </c>
      <c r="H45" s="388"/>
      <c r="I45" s="388"/>
      <c r="J45" s="388"/>
      <c r="K45" s="388"/>
      <c r="L45" s="565" t="s">
        <v>586</v>
      </c>
      <c r="M45" s="2056"/>
    </row>
    <row r="46" spans="1:13" ht="17.100000000000001" customHeight="1" x14ac:dyDescent="0.2">
      <c r="A46" s="2216"/>
      <c r="B46" s="733" t="s">
        <v>636</v>
      </c>
      <c r="C46" s="943">
        <v>149</v>
      </c>
      <c r="D46" s="943">
        <v>8</v>
      </c>
      <c r="E46" s="943">
        <v>1</v>
      </c>
      <c r="F46" s="943">
        <v>0</v>
      </c>
      <c r="G46" s="943">
        <f t="shared" si="0"/>
        <v>158</v>
      </c>
      <c r="H46" s="720"/>
      <c r="I46" s="720"/>
      <c r="J46" s="720"/>
      <c r="K46" s="720"/>
      <c r="L46" s="465" t="s">
        <v>395</v>
      </c>
      <c r="M46" s="2259"/>
    </row>
    <row r="47" spans="1:13" ht="17.100000000000001" customHeight="1" x14ac:dyDescent="0.2">
      <c r="A47" s="2214" t="s">
        <v>376</v>
      </c>
      <c r="B47" s="734" t="s">
        <v>640</v>
      </c>
      <c r="C47" s="950">
        <v>0</v>
      </c>
      <c r="D47" s="950">
        <v>0</v>
      </c>
      <c r="E47" s="950">
        <v>0</v>
      </c>
      <c r="F47" s="950">
        <v>0</v>
      </c>
      <c r="G47" s="946">
        <f t="shared" si="0"/>
        <v>0</v>
      </c>
      <c r="H47" s="717"/>
      <c r="I47" s="717"/>
      <c r="J47" s="717"/>
      <c r="K47" s="717"/>
      <c r="L47" s="1036" t="s">
        <v>396</v>
      </c>
      <c r="M47" s="2119" t="s">
        <v>579</v>
      </c>
    </row>
    <row r="48" spans="1:13" ht="17.100000000000001" customHeight="1" x14ac:dyDescent="0.2">
      <c r="A48" s="2215"/>
      <c r="B48" s="551" t="s">
        <v>641</v>
      </c>
      <c r="C48" s="951">
        <v>0</v>
      </c>
      <c r="D48" s="951">
        <v>0</v>
      </c>
      <c r="E48" s="951">
        <v>0</v>
      </c>
      <c r="F48" s="951">
        <v>0</v>
      </c>
      <c r="G48" s="939">
        <f t="shared" si="0"/>
        <v>0</v>
      </c>
      <c r="H48" s="735"/>
      <c r="I48" s="735"/>
      <c r="J48" s="735"/>
      <c r="K48" s="735"/>
      <c r="L48" s="719" t="s">
        <v>397</v>
      </c>
      <c r="M48" s="1604"/>
    </row>
    <row r="49" spans="1:13" ht="17.100000000000001" customHeight="1" x14ac:dyDescent="0.2">
      <c r="A49" s="2215"/>
      <c r="B49" s="551" t="s">
        <v>642</v>
      </c>
      <c r="C49" s="951">
        <v>0</v>
      </c>
      <c r="D49" s="951">
        <v>0</v>
      </c>
      <c r="E49" s="951">
        <v>0</v>
      </c>
      <c r="F49" s="951">
        <v>0</v>
      </c>
      <c r="G49" s="939">
        <f t="shared" si="0"/>
        <v>0</v>
      </c>
      <c r="H49" s="735"/>
      <c r="I49" s="735"/>
      <c r="J49" s="735"/>
      <c r="K49" s="735"/>
      <c r="L49" s="719" t="s">
        <v>399</v>
      </c>
      <c r="M49" s="1604"/>
    </row>
    <row r="50" spans="1:13" ht="17.100000000000001" customHeight="1" x14ac:dyDescent="0.2">
      <c r="A50" s="2215"/>
      <c r="B50" s="551" t="s">
        <v>643</v>
      </c>
      <c r="C50" s="951">
        <v>0</v>
      </c>
      <c r="D50" s="951">
        <v>0</v>
      </c>
      <c r="E50" s="951">
        <v>0</v>
      </c>
      <c r="F50" s="951">
        <v>0</v>
      </c>
      <c r="G50" s="939">
        <f t="shared" si="0"/>
        <v>0</v>
      </c>
      <c r="H50" s="735"/>
      <c r="I50" s="735"/>
      <c r="J50" s="735"/>
      <c r="K50" s="735"/>
      <c r="L50" s="719" t="s">
        <v>411</v>
      </c>
      <c r="M50" s="1604"/>
    </row>
    <row r="51" spans="1:13" ht="17.100000000000001" customHeight="1" x14ac:dyDescent="0.2">
      <c r="A51" s="2215"/>
      <c r="B51" s="553" t="s">
        <v>646</v>
      </c>
      <c r="C51" s="951">
        <v>0</v>
      </c>
      <c r="D51" s="951">
        <v>0</v>
      </c>
      <c r="E51" s="951">
        <v>0</v>
      </c>
      <c r="F51" s="951">
        <v>0</v>
      </c>
      <c r="G51" s="939">
        <f t="shared" si="0"/>
        <v>0</v>
      </c>
      <c r="H51" s="735"/>
      <c r="I51" s="735"/>
      <c r="J51" s="735"/>
      <c r="K51" s="735"/>
      <c r="L51" s="736" t="s">
        <v>639</v>
      </c>
      <c r="M51" s="1604"/>
    </row>
    <row r="52" spans="1:13" ht="17.100000000000001" customHeight="1" x14ac:dyDescent="0.2">
      <c r="A52" s="2215"/>
      <c r="B52" s="553" t="s">
        <v>645</v>
      </c>
      <c r="C52" s="951">
        <v>0</v>
      </c>
      <c r="D52" s="951">
        <v>0</v>
      </c>
      <c r="E52" s="951">
        <v>0</v>
      </c>
      <c r="F52" s="951">
        <v>0</v>
      </c>
      <c r="G52" s="939">
        <f t="shared" si="0"/>
        <v>0</v>
      </c>
      <c r="H52" s="735"/>
      <c r="I52" s="735"/>
      <c r="J52" s="735"/>
      <c r="K52" s="735"/>
      <c r="L52" s="736" t="s">
        <v>440</v>
      </c>
      <c r="M52" s="1604"/>
    </row>
    <row r="53" spans="1:13" ht="17.100000000000001" customHeight="1" x14ac:dyDescent="0.2">
      <c r="A53" s="2215"/>
      <c r="B53" s="551" t="s">
        <v>644</v>
      </c>
      <c r="C53" s="951">
        <v>0</v>
      </c>
      <c r="D53" s="951">
        <v>0</v>
      </c>
      <c r="E53" s="951">
        <v>2</v>
      </c>
      <c r="F53" s="951">
        <v>0</v>
      </c>
      <c r="G53" s="939">
        <f t="shared" si="0"/>
        <v>2</v>
      </c>
      <c r="H53" s="735"/>
      <c r="I53" s="735"/>
      <c r="J53" s="735"/>
      <c r="K53" s="735"/>
      <c r="L53" s="719" t="s">
        <v>586</v>
      </c>
      <c r="M53" s="1604"/>
    </row>
    <row r="54" spans="1:13" ht="17.100000000000001" customHeight="1" x14ac:dyDescent="0.2">
      <c r="A54" s="2215"/>
      <c r="B54" s="737" t="s">
        <v>636</v>
      </c>
      <c r="C54" s="947">
        <v>0</v>
      </c>
      <c r="D54" s="947">
        <v>0</v>
      </c>
      <c r="E54" s="947">
        <v>2</v>
      </c>
      <c r="F54" s="947">
        <v>0</v>
      </c>
      <c r="G54" s="943">
        <f t="shared" si="0"/>
        <v>2</v>
      </c>
      <c r="H54" s="388"/>
      <c r="I54" s="388"/>
      <c r="J54" s="388"/>
      <c r="K54" s="388"/>
      <c r="L54" s="1038" t="s">
        <v>395</v>
      </c>
      <c r="M54" s="1710"/>
    </row>
    <row r="55" spans="1:13" ht="17.100000000000001" customHeight="1" x14ac:dyDescent="0.2">
      <c r="A55" s="2214" t="s">
        <v>174</v>
      </c>
      <c r="B55" s="1157" t="s">
        <v>640</v>
      </c>
      <c r="C55" s="946">
        <v>112</v>
      </c>
      <c r="D55" s="946">
        <v>3</v>
      </c>
      <c r="E55" s="946">
        <v>0</v>
      </c>
      <c r="F55" s="946">
        <v>0</v>
      </c>
      <c r="G55" s="1150">
        <f t="shared" si="0"/>
        <v>115</v>
      </c>
      <c r="H55" s="717"/>
      <c r="I55" s="717"/>
      <c r="J55" s="717"/>
      <c r="K55" s="717"/>
      <c r="L55" s="726" t="s">
        <v>396</v>
      </c>
      <c r="M55" s="2270" t="s">
        <v>439</v>
      </c>
    </row>
    <row r="56" spans="1:13" ht="17.100000000000001" customHeight="1" x14ac:dyDescent="0.2">
      <c r="A56" s="2215"/>
      <c r="B56" s="939" t="s">
        <v>641</v>
      </c>
      <c r="C56" s="939">
        <v>0</v>
      </c>
      <c r="D56" s="939">
        <v>0</v>
      </c>
      <c r="E56" s="939">
        <v>0</v>
      </c>
      <c r="F56" s="939">
        <v>0</v>
      </c>
      <c r="G56" s="939">
        <f t="shared" si="0"/>
        <v>0</v>
      </c>
      <c r="H56" s="388"/>
      <c r="I56" s="388"/>
      <c r="J56" s="388"/>
      <c r="K56" s="388"/>
      <c r="L56" s="565" t="s">
        <v>397</v>
      </c>
      <c r="M56" s="2271"/>
    </row>
    <row r="57" spans="1:13" ht="17.100000000000001" customHeight="1" x14ac:dyDescent="0.2">
      <c r="A57" s="2215"/>
      <c r="B57" s="939" t="s">
        <v>642</v>
      </c>
      <c r="C57" s="939">
        <v>0</v>
      </c>
      <c r="D57" s="939">
        <v>3</v>
      </c>
      <c r="E57" s="939">
        <v>0</v>
      </c>
      <c r="F57" s="939">
        <v>0</v>
      </c>
      <c r="G57" s="939">
        <f t="shared" si="0"/>
        <v>3</v>
      </c>
      <c r="H57" s="388"/>
      <c r="I57" s="388"/>
      <c r="J57" s="388"/>
      <c r="K57" s="388"/>
      <c r="L57" s="565" t="s">
        <v>399</v>
      </c>
      <c r="M57" s="2271"/>
    </row>
    <row r="58" spans="1:13" ht="17.100000000000001" customHeight="1" x14ac:dyDescent="0.2">
      <c r="A58" s="2215"/>
      <c r="B58" s="939" t="s">
        <v>643</v>
      </c>
      <c r="C58" s="939">
        <v>0</v>
      </c>
      <c r="D58" s="939">
        <v>4</v>
      </c>
      <c r="E58" s="939">
        <v>2</v>
      </c>
      <c r="F58" s="939">
        <v>0</v>
      </c>
      <c r="G58" s="939">
        <f t="shared" si="0"/>
        <v>6</v>
      </c>
      <c r="H58" s="388"/>
      <c r="I58" s="388"/>
      <c r="J58" s="388"/>
      <c r="K58" s="388"/>
      <c r="L58" s="565" t="s">
        <v>411</v>
      </c>
      <c r="M58" s="2271"/>
    </row>
    <row r="59" spans="1:13" ht="17.100000000000001" customHeight="1" x14ac:dyDescent="0.2">
      <c r="A59" s="2215"/>
      <c r="B59" s="939" t="s">
        <v>646</v>
      </c>
      <c r="C59" s="939">
        <v>0</v>
      </c>
      <c r="D59" s="939">
        <v>0</v>
      </c>
      <c r="E59" s="939">
        <v>0</v>
      </c>
      <c r="F59" s="939">
        <v>0</v>
      </c>
      <c r="G59" s="939">
        <f t="shared" si="0"/>
        <v>0</v>
      </c>
      <c r="H59" s="388"/>
      <c r="I59" s="388"/>
      <c r="J59" s="388"/>
      <c r="K59" s="388"/>
      <c r="L59" s="732" t="s">
        <v>639</v>
      </c>
      <c r="M59" s="2271"/>
    </row>
    <row r="60" spans="1:13" ht="17.100000000000001" customHeight="1" x14ac:dyDescent="0.2">
      <c r="A60" s="2215"/>
      <c r="B60" s="939" t="s">
        <v>645</v>
      </c>
      <c r="C60" s="939">
        <v>0</v>
      </c>
      <c r="D60" s="939">
        <v>0</v>
      </c>
      <c r="E60" s="939">
        <v>2</v>
      </c>
      <c r="F60" s="939">
        <v>0</v>
      </c>
      <c r="G60" s="939">
        <f t="shared" si="0"/>
        <v>2</v>
      </c>
      <c r="H60" s="388"/>
      <c r="I60" s="388"/>
      <c r="J60" s="388"/>
      <c r="K60" s="388"/>
      <c r="L60" s="732" t="s">
        <v>440</v>
      </c>
      <c r="M60" s="2271"/>
    </row>
    <row r="61" spans="1:13" ht="17.100000000000001" customHeight="1" x14ac:dyDescent="0.2">
      <c r="A61" s="2215"/>
      <c r="B61" s="939" t="s">
        <v>644</v>
      </c>
      <c r="C61" s="939">
        <v>0</v>
      </c>
      <c r="D61" s="939">
        <v>0</v>
      </c>
      <c r="E61" s="939">
        <v>0</v>
      </c>
      <c r="F61" s="939">
        <v>0</v>
      </c>
      <c r="G61" s="939">
        <f t="shared" si="0"/>
        <v>0</v>
      </c>
      <c r="H61" s="388"/>
      <c r="I61" s="388"/>
      <c r="J61" s="388"/>
      <c r="K61" s="388"/>
      <c r="L61" s="565" t="s">
        <v>586</v>
      </c>
      <c r="M61" s="2271"/>
    </row>
    <row r="62" spans="1:13" ht="17.100000000000001" customHeight="1" thickBot="1" x14ac:dyDescent="0.25">
      <c r="A62" s="2215"/>
      <c r="B62" s="1187" t="s">
        <v>636</v>
      </c>
      <c r="C62" s="1187">
        <v>112</v>
      </c>
      <c r="D62" s="1187">
        <v>10</v>
      </c>
      <c r="E62" s="1187">
        <v>4</v>
      </c>
      <c r="F62" s="1187">
        <v>0</v>
      </c>
      <c r="G62" s="1187">
        <f t="shared" si="0"/>
        <v>126</v>
      </c>
      <c r="H62" s="388"/>
      <c r="I62" s="388"/>
      <c r="J62" s="388"/>
      <c r="K62" s="388"/>
      <c r="L62" s="1164" t="s">
        <v>395</v>
      </c>
      <c r="M62" s="2271"/>
    </row>
    <row r="63" spans="1:13" ht="17.100000000000001" customHeight="1" x14ac:dyDescent="0.2">
      <c r="A63" s="2264" t="s">
        <v>365</v>
      </c>
      <c r="B63" s="1217" t="s">
        <v>640</v>
      </c>
      <c r="C63" s="1190">
        <v>17538</v>
      </c>
      <c r="D63" s="1190">
        <v>3983</v>
      </c>
      <c r="E63" s="1190">
        <v>3901</v>
      </c>
      <c r="F63" s="1190">
        <v>4726</v>
      </c>
      <c r="G63" s="1190">
        <f t="shared" si="0"/>
        <v>30148</v>
      </c>
      <c r="H63" s="686"/>
      <c r="I63" s="687"/>
      <c r="J63" s="687"/>
      <c r="K63" s="687"/>
      <c r="L63" s="1218" t="s">
        <v>396</v>
      </c>
      <c r="M63" s="2267" t="s">
        <v>395</v>
      </c>
    </row>
    <row r="64" spans="1:13" ht="17.100000000000001" customHeight="1" x14ac:dyDescent="0.2">
      <c r="A64" s="2265"/>
      <c r="B64" s="1219" t="s">
        <v>641</v>
      </c>
      <c r="C64" s="1195">
        <v>104</v>
      </c>
      <c r="D64" s="1195">
        <v>70</v>
      </c>
      <c r="E64" s="1195">
        <v>64</v>
      </c>
      <c r="F64" s="1195">
        <v>16</v>
      </c>
      <c r="G64" s="1195">
        <f t="shared" si="0"/>
        <v>254</v>
      </c>
      <c r="H64" s="688"/>
      <c r="I64" s="608"/>
      <c r="J64" s="608"/>
      <c r="K64" s="608"/>
      <c r="L64" s="1220" t="s">
        <v>397</v>
      </c>
      <c r="M64" s="2268"/>
    </row>
    <row r="65" spans="1:13" ht="17.100000000000001" customHeight="1" x14ac:dyDescent="0.2">
      <c r="A65" s="2265"/>
      <c r="B65" s="1219" t="s">
        <v>642</v>
      </c>
      <c r="C65" s="1195">
        <v>224</v>
      </c>
      <c r="D65" s="1195">
        <v>1003</v>
      </c>
      <c r="E65" s="1195">
        <v>63</v>
      </c>
      <c r="F65" s="1195">
        <v>65</v>
      </c>
      <c r="G65" s="1195">
        <f t="shared" si="0"/>
        <v>1355</v>
      </c>
      <c r="H65" s="688"/>
      <c r="I65" s="608"/>
      <c r="J65" s="608"/>
      <c r="K65" s="608"/>
      <c r="L65" s="1220" t="s">
        <v>399</v>
      </c>
      <c r="M65" s="2268"/>
    </row>
    <row r="66" spans="1:13" ht="17.100000000000001" customHeight="1" x14ac:dyDescent="0.2">
      <c r="A66" s="2265"/>
      <c r="B66" s="1219" t="s">
        <v>643</v>
      </c>
      <c r="C66" s="1195">
        <v>16</v>
      </c>
      <c r="D66" s="1195">
        <v>489</v>
      </c>
      <c r="E66" s="1195">
        <v>74</v>
      </c>
      <c r="F66" s="1195">
        <v>2</v>
      </c>
      <c r="G66" s="1195">
        <f t="shared" si="0"/>
        <v>581</v>
      </c>
      <c r="H66" s="688"/>
      <c r="I66" s="608"/>
      <c r="J66" s="608"/>
      <c r="K66" s="608"/>
      <c r="L66" s="1220" t="s">
        <v>411</v>
      </c>
      <c r="M66" s="2268"/>
    </row>
    <row r="67" spans="1:13" ht="17.100000000000001" customHeight="1" x14ac:dyDescent="0.2">
      <c r="A67" s="2265"/>
      <c r="B67" s="1221" t="s">
        <v>646</v>
      </c>
      <c r="C67" s="1195">
        <v>65</v>
      </c>
      <c r="D67" s="1195">
        <v>695</v>
      </c>
      <c r="E67" s="1195">
        <v>45</v>
      </c>
      <c r="F67" s="1195">
        <v>7</v>
      </c>
      <c r="G67" s="1195">
        <f t="shared" si="0"/>
        <v>812</v>
      </c>
      <c r="H67" s="688"/>
      <c r="I67" s="608"/>
      <c r="J67" s="608"/>
      <c r="K67" s="608"/>
      <c r="L67" s="1220" t="s">
        <v>639</v>
      </c>
      <c r="M67" s="2268"/>
    </row>
    <row r="68" spans="1:13" ht="17.100000000000001" customHeight="1" x14ac:dyDescent="0.2">
      <c r="A68" s="2265"/>
      <c r="B68" s="1221" t="s">
        <v>645</v>
      </c>
      <c r="C68" s="1195">
        <v>93</v>
      </c>
      <c r="D68" s="1195">
        <v>1958</v>
      </c>
      <c r="E68" s="1195">
        <v>208</v>
      </c>
      <c r="F68" s="1195">
        <v>21</v>
      </c>
      <c r="G68" s="1195">
        <f t="shared" si="0"/>
        <v>2280</v>
      </c>
      <c r="H68" s="688"/>
      <c r="I68" s="608"/>
      <c r="J68" s="608"/>
      <c r="K68" s="608"/>
      <c r="L68" s="1220" t="s">
        <v>440</v>
      </c>
      <c r="M68" s="2268"/>
    </row>
    <row r="69" spans="1:13" ht="17.100000000000001" customHeight="1" x14ac:dyDescent="0.2">
      <c r="A69" s="2265"/>
      <c r="B69" s="1219" t="s">
        <v>644</v>
      </c>
      <c r="C69" s="1195">
        <v>1649</v>
      </c>
      <c r="D69" s="1195">
        <v>2586</v>
      </c>
      <c r="E69" s="1195">
        <v>718</v>
      </c>
      <c r="F69" s="1195">
        <v>813</v>
      </c>
      <c r="G69" s="1195">
        <f t="shared" si="0"/>
        <v>5766</v>
      </c>
      <c r="H69" s="688"/>
      <c r="I69" s="608"/>
      <c r="J69" s="608"/>
      <c r="K69" s="608"/>
      <c r="L69" s="1220" t="s">
        <v>586</v>
      </c>
      <c r="M69" s="2268"/>
    </row>
    <row r="70" spans="1:13" ht="17.100000000000001" customHeight="1" thickBot="1" x14ac:dyDescent="0.25">
      <c r="A70" s="2266"/>
      <c r="B70" s="1222" t="s">
        <v>636</v>
      </c>
      <c r="C70" s="1198">
        <v>19689</v>
      </c>
      <c r="D70" s="1198">
        <v>10784</v>
      </c>
      <c r="E70" s="1198">
        <v>5073</v>
      </c>
      <c r="F70" s="1198">
        <v>5650</v>
      </c>
      <c r="G70" s="1198">
        <f t="shared" si="0"/>
        <v>41196</v>
      </c>
      <c r="H70" s="689"/>
      <c r="I70" s="690"/>
      <c r="J70" s="690"/>
      <c r="K70" s="690"/>
      <c r="L70" s="1223" t="s">
        <v>395</v>
      </c>
      <c r="M70" s="2269"/>
    </row>
    <row r="71" spans="1:13" ht="15" customHeight="1" x14ac:dyDescent="0.2">
      <c r="B71" s="334"/>
      <c r="C71" s="334"/>
      <c r="D71" s="334"/>
      <c r="E71" s="334"/>
      <c r="F71" s="334"/>
      <c r="G71" s="934"/>
      <c r="L71" s="15"/>
    </row>
    <row r="72" spans="1:13" ht="15" customHeight="1" x14ac:dyDescent="0.2">
      <c r="B72" s="340"/>
      <c r="C72" s="340"/>
      <c r="D72" s="340"/>
      <c r="E72" s="340"/>
      <c r="F72" s="340"/>
      <c r="G72" s="340"/>
    </row>
    <row r="73" spans="1:13" ht="15.75" x14ac:dyDescent="0.2">
      <c r="B73" s="340"/>
      <c r="C73" s="340"/>
      <c r="D73" s="340"/>
      <c r="E73" s="340"/>
      <c r="F73" s="340"/>
      <c r="G73" s="340"/>
    </row>
    <row r="74" spans="1:13" ht="15.75" x14ac:dyDescent="0.2">
      <c r="B74" s="340"/>
      <c r="C74" s="340"/>
      <c r="D74" s="340"/>
      <c r="E74" s="340"/>
      <c r="F74" s="340"/>
      <c r="G74" s="340"/>
    </row>
    <row r="75" spans="1:13" ht="15.75" x14ac:dyDescent="0.2">
      <c r="B75" s="340"/>
      <c r="C75" s="340"/>
      <c r="D75" s="340"/>
      <c r="E75" s="340"/>
      <c r="F75" s="340"/>
      <c r="G75" s="340"/>
    </row>
    <row r="76" spans="1:13" ht="15.75" x14ac:dyDescent="0.2">
      <c r="B76" s="340"/>
      <c r="C76" s="340"/>
      <c r="D76" s="340"/>
      <c r="E76" s="340"/>
      <c r="F76" s="340"/>
      <c r="G76" s="340"/>
    </row>
    <row r="77" spans="1:13" ht="15.75" x14ac:dyDescent="0.2">
      <c r="B77" s="340"/>
      <c r="C77" s="340"/>
      <c r="D77" s="340"/>
      <c r="E77" s="340"/>
      <c r="F77" s="340"/>
      <c r="G77" s="340"/>
    </row>
    <row r="78" spans="1:13" ht="15.75" x14ac:dyDescent="0.2">
      <c r="B78" s="340"/>
      <c r="C78" s="340"/>
      <c r="D78" s="340"/>
      <c r="E78" s="340"/>
      <c r="F78" s="340"/>
      <c r="G78" s="340"/>
    </row>
    <row r="79" spans="1:13" ht="15.75" x14ac:dyDescent="0.2">
      <c r="B79" s="340"/>
      <c r="C79" s="340"/>
      <c r="D79" s="340"/>
      <c r="E79" s="340"/>
      <c r="F79" s="340"/>
      <c r="G79" s="340"/>
    </row>
    <row r="80" spans="1:13" ht="15.75" x14ac:dyDescent="0.2">
      <c r="B80" s="340"/>
      <c r="C80" s="340"/>
      <c r="D80" s="340"/>
      <c r="E80" s="340"/>
      <c r="F80" s="340"/>
      <c r="G80" s="340"/>
    </row>
    <row r="81" spans="2:7" ht="15.75" x14ac:dyDescent="0.2">
      <c r="B81" s="340"/>
      <c r="C81" s="340"/>
      <c r="D81" s="340"/>
      <c r="E81" s="340"/>
      <c r="F81" s="340"/>
      <c r="G81" s="340"/>
    </row>
    <row r="82" spans="2:7" ht="15.75" x14ac:dyDescent="0.2">
      <c r="B82" s="340"/>
      <c r="C82" s="340"/>
      <c r="D82" s="340"/>
      <c r="E82" s="340"/>
      <c r="F82" s="340"/>
      <c r="G82" s="340"/>
    </row>
    <row r="83" spans="2:7" ht="15.75" x14ac:dyDescent="0.2">
      <c r="B83" s="340"/>
      <c r="C83" s="340"/>
      <c r="D83" s="340"/>
      <c r="E83" s="340"/>
      <c r="F83" s="340"/>
      <c r="G83" s="340"/>
    </row>
    <row r="84" spans="2:7" ht="15.75" x14ac:dyDescent="0.2">
      <c r="B84" s="340"/>
      <c r="C84" s="340"/>
      <c r="D84" s="340"/>
      <c r="E84" s="340"/>
      <c r="F84" s="340"/>
      <c r="G84" s="340"/>
    </row>
    <row r="85" spans="2:7" ht="15.75" x14ac:dyDescent="0.2">
      <c r="B85" s="340"/>
      <c r="C85" s="340"/>
      <c r="D85" s="340"/>
      <c r="E85" s="340"/>
      <c r="F85" s="340"/>
      <c r="G85" s="340"/>
    </row>
    <row r="86" spans="2:7" ht="15.75" x14ac:dyDescent="0.2">
      <c r="B86" s="340"/>
      <c r="C86" s="340"/>
      <c r="D86" s="340"/>
      <c r="E86" s="340"/>
      <c r="F86" s="340"/>
      <c r="G86" s="340"/>
    </row>
    <row r="87" spans="2:7" ht="15.75" x14ac:dyDescent="0.2">
      <c r="B87" s="340"/>
      <c r="C87" s="340"/>
      <c r="D87" s="340"/>
      <c r="E87" s="340"/>
      <c r="F87" s="340"/>
      <c r="G87" s="340"/>
    </row>
    <row r="88" spans="2:7" ht="15.75" x14ac:dyDescent="0.2">
      <c r="B88" s="340"/>
      <c r="C88" s="340"/>
      <c r="D88" s="340"/>
      <c r="E88" s="340"/>
      <c r="F88" s="340"/>
      <c r="G88" s="340"/>
    </row>
    <row r="89" spans="2:7" ht="15.75" x14ac:dyDescent="0.2">
      <c r="B89" s="340"/>
      <c r="C89" s="340"/>
      <c r="D89" s="340"/>
      <c r="E89" s="340"/>
      <c r="F89" s="340"/>
      <c r="G89" s="340"/>
    </row>
    <row r="90" spans="2:7" ht="15.75" x14ac:dyDescent="0.2">
      <c r="B90" s="340"/>
      <c r="C90" s="340"/>
      <c r="D90" s="340"/>
      <c r="E90" s="340"/>
      <c r="F90" s="340"/>
      <c r="G90" s="340"/>
    </row>
    <row r="91" spans="2:7" ht="15.75" x14ac:dyDescent="0.2">
      <c r="B91" s="340"/>
      <c r="C91" s="340"/>
      <c r="D91" s="340"/>
      <c r="E91" s="340"/>
      <c r="F91" s="340"/>
      <c r="G91" s="340"/>
    </row>
    <row r="92" spans="2:7" ht="15.75" x14ac:dyDescent="0.2">
      <c r="B92" s="340"/>
      <c r="C92" s="340"/>
      <c r="D92" s="340"/>
      <c r="E92" s="340"/>
      <c r="F92" s="340"/>
      <c r="G92" s="340"/>
    </row>
    <row r="93" spans="2:7" ht="15.75" x14ac:dyDescent="0.2">
      <c r="B93" s="340"/>
      <c r="C93" s="340"/>
      <c r="D93" s="340"/>
      <c r="E93" s="340"/>
      <c r="F93" s="340"/>
      <c r="G93" s="340"/>
    </row>
    <row r="94" spans="2:7" ht="15.75" x14ac:dyDescent="0.2">
      <c r="B94" s="340"/>
      <c r="C94" s="340"/>
      <c r="D94" s="340"/>
      <c r="E94" s="340"/>
      <c r="F94" s="340"/>
      <c r="G94" s="340"/>
    </row>
    <row r="95" spans="2:7" ht="15.75" x14ac:dyDescent="0.2">
      <c r="B95" s="340"/>
      <c r="C95" s="340"/>
      <c r="D95" s="340"/>
      <c r="E95" s="340"/>
      <c r="F95" s="340"/>
      <c r="G95" s="340"/>
    </row>
    <row r="96" spans="2:7" ht="15.75" x14ac:dyDescent="0.2">
      <c r="B96" s="340"/>
      <c r="C96" s="340"/>
      <c r="D96" s="340"/>
      <c r="E96" s="340"/>
      <c r="F96" s="340"/>
      <c r="G96" s="340"/>
    </row>
    <row r="97" spans="2:7" ht="15.75" x14ac:dyDescent="0.2">
      <c r="B97" s="340"/>
      <c r="C97" s="340"/>
      <c r="D97" s="340"/>
      <c r="E97" s="340"/>
      <c r="F97" s="340"/>
      <c r="G97" s="340"/>
    </row>
    <row r="98" spans="2:7" ht="15.75" x14ac:dyDescent="0.2">
      <c r="B98" s="340"/>
      <c r="C98" s="340"/>
      <c r="D98" s="340"/>
      <c r="E98" s="340"/>
      <c r="F98" s="340"/>
      <c r="G98" s="340"/>
    </row>
    <row r="99" spans="2:7" ht="15.75" x14ac:dyDescent="0.2">
      <c r="B99" s="340"/>
      <c r="C99" s="340"/>
      <c r="D99" s="340"/>
      <c r="E99" s="340"/>
      <c r="F99" s="340"/>
      <c r="G99" s="340"/>
    </row>
    <row r="100" spans="2:7" ht="15.75" x14ac:dyDescent="0.2">
      <c r="B100" s="340"/>
      <c r="C100" s="340"/>
      <c r="D100" s="340"/>
      <c r="E100" s="340"/>
      <c r="F100" s="340"/>
      <c r="G100" s="340"/>
    </row>
    <row r="101" spans="2:7" ht="15.75" x14ac:dyDescent="0.2">
      <c r="B101" s="340"/>
      <c r="C101" s="340"/>
      <c r="D101" s="340"/>
      <c r="E101" s="340"/>
      <c r="F101" s="340"/>
      <c r="G101" s="340"/>
    </row>
    <row r="102" spans="2:7" ht="15.75" x14ac:dyDescent="0.2">
      <c r="B102" s="340"/>
      <c r="C102" s="340"/>
      <c r="D102" s="340"/>
      <c r="E102" s="340"/>
      <c r="F102" s="340"/>
      <c r="G102" s="340"/>
    </row>
    <row r="103" spans="2:7" ht="15.75" x14ac:dyDescent="0.2">
      <c r="B103" s="340"/>
      <c r="C103" s="340"/>
      <c r="D103" s="340"/>
      <c r="E103" s="340"/>
      <c r="F103" s="340"/>
      <c r="G103" s="340"/>
    </row>
    <row r="104" spans="2:7" ht="15.75" x14ac:dyDescent="0.2">
      <c r="B104" s="340"/>
      <c r="C104" s="340"/>
      <c r="D104" s="340"/>
      <c r="E104" s="340"/>
      <c r="F104" s="340"/>
      <c r="G104" s="340"/>
    </row>
    <row r="105" spans="2:7" ht="15.75" x14ac:dyDescent="0.2">
      <c r="B105" s="340"/>
      <c r="C105" s="340"/>
      <c r="D105" s="340"/>
      <c r="E105" s="340"/>
      <c r="F105" s="340"/>
      <c r="G105" s="340"/>
    </row>
    <row r="106" spans="2:7" ht="15.75" x14ac:dyDescent="0.2">
      <c r="B106" s="340"/>
      <c r="C106" s="340"/>
      <c r="D106" s="340"/>
      <c r="E106" s="340"/>
      <c r="F106" s="340"/>
      <c r="G106" s="340"/>
    </row>
    <row r="107" spans="2:7" ht="15.75" x14ac:dyDescent="0.2">
      <c r="B107" s="340"/>
      <c r="C107" s="340"/>
      <c r="D107" s="340"/>
      <c r="E107" s="340"/>
      <c r="F107" s="340"/>
      <c r="G107" s="340"/>
    </row>
    <row r="108" spans="2:7" ht="15.75" x14ac:dyDescent="0.2">
      <c r="B108" s="340"/>
      <c r="C108" s="340"/>
      <c r="D108" s="340"/>
      <c r="E108" s="340"/>
      <c r="F108" s="340"/>
      <c r="G108" s="340"/>
    </row>
    <row r="109" spans="2:7" ht="15.75" x14ac:dyDescent="0.2">
      <c r="B109" s="340"/>
      <c r="C109" s="340"/>
      <c r="D109" s="340"/>
      <c r="E109" s="340"/>
      <c r="F109" s="340"/>
      <c r="G109" s="340"/>
    </row>
    <row r="110" spans="2:7" ht="15.75" x14ac:dyDescent="0.2">
      <c r="B110" s="340"/>
      <c r="C110" s="340"/>
      <c r="D110" s="340"/>
      <c r="E110" s="340"/>
      <c r="F110" s="340"/>
      <c r="G110" s="340"/>
    </row>
    <row r="111" spans="2:7" ht="15.75" x14ac:dyDescent="0.2">
      <c r="B111" s="340"/>
      <c r="C111" s="340"/>
      <c r="D111" s="340"/>
      <c r="E111" s="340"/>
      <c r="F111" s="340"/>
      <c r="G111" s="340"/>
    </row>
    <row r="112" spans="2:7" ht="15.75" x14ac:dyDescent="0.2">
      <c r="B112" s="340"/>
      <c r="C112" s="340"/>
      <c r="D112" s="340"/>
      <c r="E112" s="340"/>
      <c r="F112" s="340"/>
      <c r="G112" s="340"/>
    </row>
    <row r="113" spans="2:7" ht="15.75" x14ac:dyDescent="0.2">
      <c r="B113" s="340"/>
      <c r="C113" s="340"/>
      <c r="D113" s="340"/>
      <c r="E113" s="340"/>
      <c r="F113" s="340"/>
      <c r="G113" s="340"/>
    </row>
    <row r="114" spans="2:7" ht="15.75" x14ac:dyDescent="0.2">
      <c r="B114" s="340"/>
      <c r="C114" s="340"/>
      <c r="D114" s="340"/>
      <c r="E114" s="340"/>
      <c r="F114" s="340"/>
      <c r="G114" s="340"/>
    </row>
    <row r="115" spans="2:7" ht="15.75" x14ac:dyDescent="0.2">
      <c r="B115" s="340"/>
      <c r="C115" s="340"/>
      <c r="D115" s="340"/>
      <c r="E115" s="340"/>
      <c r="F115" s="340"/>
      <c r="G115" s="340"/>
    </row>
    <row r="116" spans="2:7" ht="15.75" x14ac:dyDescent="0.2">
      <c r="B116" s="340"/>
      <c r="C116" s="340"/>
      <c r="D116" s="340"/>
      <c r="E116" s="340"/>
      <c r="F116" s="340"/>
      <c r="G116" s="340"/>
    </row>
    <row r="117" spans="2:7" ht="15.75" x14ac:dyDescent="0.2">
      <c r="B117" s="340"/>
      <c r="C117" s="340"/>
      <c r="D117" s="340"/>
      <c r="E117" s="340"/>
      <c r="F117" s="340"/>
      <c r="G117" s="340"/>
    </row>
    <row r="118" spans="2:7" ht="15.75" x14ac:dyDescent="0.2">
      <c r="B118" s="340"/>
      <c r="C118" s="340"/>
      <c r="D118" s="340"/>
      <c r="E118" s="340"/>
      <c r="F118" s="340"/>
      <c r="G118" s="340"/>
    </row>
    <row r="141" spans="12:12" x14ac:dyDescent="0.2">
      <c r="L141" s="15"/>
    </row>
    <row r="142" spans="12:12" x14ac:dyDescent="0.2">
      <c r="L142" s="15"/>
    </row>
    <row r="143" spans="12:12" x14ac:dyDescent="0.2">
      <c r="L143" s="15"/>
    </row>
    <row r="144" spans="12:12" x14ac:dyDescent="0.2">
      <c r="L144" s="15"/>
    </row>
    <row r="145" spans="12:12" x14ac:dyDescent="0.2">
      <c r="L145" s="15"/>
    </row>
    <row r="146" spans="12:12" x14ac:dyDescent="0.2">
      <c r="L146" s="15"/>
    </row>
    <row r="147" spans="12:12" x14ac:dyDescent="0.2">
      <c r="L147" s="15"/>
    </row>
    <row r="148" spans="12:12" x14ac:dyDescent="0.2">
      <c r="L148" s="408"/>
    </row>
    <row r="149" spans="12:12" x14ac:dyDescent="0.2">
      <c r="L149" s="15"/>
    </row>
    <row r="219" spans="12:12" x14ac:dyDescent="0.2">
      <c r="L219" s="15"/>
    </row>
    <row r="220" spans="12:12" x14ac:dyDescent="0.2">
      <c r="L220" s="15"/>
    </row>
    <row r="221" spans="12:12" x14ac:dyDescent="0.2">
      <c r="L221" s="15"/>
    </row>
    <row r="222" spans="12:12" x14ac:dyDescent="0.2">
      <c r="L222" s="15"/>
    </row>
    <row r="223" spans="12:12" x14ac:dyDescent="0.2">
      <c r="L223" s="15"/>
    </row>
    <row r="224" spans="12:12" x14ac:dyDescent="0.2">
      <c r="L224" s="15"/>
    </row>
    <row r="225" spans="12:12" x14ac:dyDescent="0.2">
      <c r="L225" s="15"/>
    </row>
    <row r="226" spans="12:12" ht="15" thickBot="1" x14ac:dyDescent="0.25">
      <c r="L226" s="409"/>
    </row>
    <row r="227" spans="12:12" x14ac:dyDescent="0.2">
      <c r="L227" s="15"/>
    </row>
    <row r="281" spans="12:12" x14ac:dyDescent="0.2">
      <c r="L281" s="15"/>
    </row>
    <row r="282" spans="12:12" x14ac:dyDescent="0.2">
      <c r="L282" s="15"/>
    </row>
    <row r="283" spans="12:12" x14ac:dyDescent="0.2">
      <c r="L283" s="15"/>
    </row>
    <row r="284" spans="12:12" x14ac:dyDescent="0.2">
      <c r="L284" s="15"/>
    </row>
    <row r="285" spans="12:12" x14ac:dyDescent="0.2">
      <c r="L285" s="15"/>
    </row>
    <row r="286" spans="12:12" x14ac:dyDescent="0.2">
      <c r="L286" s="15"/>
    </row>
    <row r="287" spans="12:12" x14ac:dyDescent="0.2">
      <c r="L287" s="15"/>
    </row>
    <row r="288" spans="12:12" x14ac:dyDescent="0.2">
      <c r="L288" s="408"/>
    </row>
    <row r="289" spans="12:12" x14ac:dyDescent="0.2">
      <c r="L289" s="15"/>
    </row>
    <row r="359" spans="12:12" x14ac:dyDescent="0.2">
      <c r="L359" s="15"/>
    </row>
    <row r="422" spans="12:12" x14ac:dyDescent="0.2">
      <c r="L422" s="15"/>
    </row>
    <row r="423" spans="12:12" x14ac:dyDescent="0.2">
      <c r="L423" s="15"/>
    </row>
    <row r="424" spans="12:12" x14ac:dyDescent="0.2">
      <c r="L424" s="15"/>
    </row>
    <row r="425" spans="12:12" x14ac:dyDescent="0.2">
      <c r="L425" s="15"/>
    </row>
    <row r="426" spans="12:12" x14ac:dyDescent="0.2">
      <c r="L426" s="15"/>
    </row>
    <row r="427" spans="12:12" x14ac:dyDescent="0.2">
      <c r="L427" s="15"/>
    </row>
    <row r="428" spans="12:12" x14ac:dyDescent="0.2">
      <c r="L428" s="15"/>
    </row>
    <row r="429" spans="12:12" x14ac:dyDescent="0.2">
      <c r="L429" s="15"/>
    </row>
    <row r="430" spans="12:12" x14ac:dyDescent="0.2">
      <c r="L430" s="15"/>
    </row>
    <row r="477" spans="12:12" ht="15" thickBot="1" x14ac:dyDescent="0.25"/>
    <row r="478" spans="12:12" x14ac:dyDescent="0.2">
      <c r="L478" s="410"/>
    </row>
    <row r="479" spans="12:12" x14ac:dyDescent="0.2">
      <c r="L479" s="15"/>
    </row>
    <row r="480" spans="12:12" x14ac:dyDescent="0.2">
      <c r="L480" s="15"/>
    </row>
    <row r="481" spans="12:12" x14ac:dyDescent="0.2">
      <c r="L481" s="15"/>
    </row>
    <row r="482" spans="12:12" x14ac:dyDescent="0.2">
      <c r="L482" s="15"/>
    </row>
    <row r="483" spans="12:12" x14ac:dyDescent="0.2">
      <c r="L483" s="15"/>
    </row>
    <row r="484" spans="12:12" x14ac:dyDescent="0.2">
      <c r="L484" s="15"/>
    </row>
    <row r="485" spans="12:12" ht="15" thickBot="1" x14ac:dyDescent="0.25">
      <c r="L485" s="409"/>
    </row>
    <row r="486" spans="12:12" x14ac:dyDescent="0.2">
      <c r="L486" s="410"/>
    </row>
    <row r="487" spans="12:12" x14ac:dyDescent="0.2">
      <c r="L487" s="15"/>
    </row>
    <row r="488" spans="12:12" x14ac:dyDescent="0.2">
      <c r="L488" s="15"/>
    </row>
    <row r="489" spans="12:12" x14ac:dyDescent="0.2">
      <c r="L489" s="15"/>
    </row>
    <row r="490" spans="12:12" x14ac:dyDescent="0.2">
      <c r="L490" s="15"/>
    </row>
    <row r="491" spans="12:12" x14ac:dyDescent="0.2">
      <c r="L491" s="15"/>
    </row>
    <row r="492" spans="12:12" x14ac:dyDescent="0.2">
      <c r="L492" s="15"/>
    </row>
    <row r="493" spans="12:12" ht="15" thickBot="1" x14ac:dyDescent="0.25">
      <c r="L493" s="409"/>
    </row>
  </sheetData>
  <mergeCells count="24">
    <mergeCell ref="A2:M2"/>
    <mergeCell ref="A3:M3"/>
    <mergeCell ref="A4:A5"/>
    <mergeCell ref="B4:B5"/>
    <mergeCell ref="C4:F4"/>
    <mergeCell ref="G4:G5"/>
    <mergeCell ref="M4:M5"/>
    <mergeCell ref="L4:L5"/>
    <mergeCell ref="A63:A70"/>
    <mergeCell ref="M63:M70"/>
    <mergeCell ref="A47:A54"/>
    <mergeCell ref="M55:M62"/>
    <mergeCell ref="A39:A46"/>
    <mergeCell ref="M39:M46"/>
    <mergeCell ref="A55:A62"/>
    <mergeCell ref="M47:M54"/>
    <mergeCell ref="M7:M14"/>
    <mergeCell ref="M15:M22"/>
    <mergeCell ref="A23:A30"/>
    <mergeCell ref="M23:M30"/>
    <mergeCell ref="A31:A38"/>
    <mergeCell ref="M31:M38"/>
    <mergeCell ref="A7:A14"/>
    <mergeCell ref="A15:A22"/>
  </mergeCells>
  <printOptions horizontalCentered="1" verticalCentered="1"/>
  <pageMargins left="0.28999999999999998" right="0.59" top="0.54" bottom="0.54" header="0.3" footer="0.3"/>
  <pageSetup paperSize="9" scale="60" orientation="portrait" r:id="rId1"/>
  <headerFooter>
    <oddFooter>&amp;C&amp;14 38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78"/>
  <sheetViews>
    <sheetView rightToLeft="1" view="pageBreakPreview" topLeftCell="A49" zoomScale="70" zoomScaleSheetLayoutView="70" workbookViewId="0">
      <selection activeCell="Q74" sqref="Q74"/>
    </sheetView>
  </sheetViews>
  <sheetFormatPr defaultRowHeight="14.25" x14ac:dyDescent="0.2"/>
  <cols>
    <col min="1" max="1" width="31.625" customWidth="1"/>
    <col min="2" max="2" width="18.25" customWidth="1"/>
    <col min="3" max="3" width="8.75" customWidth="1"/>
    <col min="4" max="4" width="7.375" customWidth="1"/>
    <col min="5" max="5" width="8.875" customWidth="1"/>
    <col min="6" max="6" width="12.875" customWidth="1"/>
    <col min="7" max="7" width="12.625" style="363" customWidth="1"/>
    <col min="8" max="10" width="0" hidden="1" customWidth="1"/>
    <col min="11" max="11" width="0.125" hidden="1" customWidth="1"/>
    <col min="12" max="12" width="25.75" customWidth="1"/>
    <col min="13" max="13" width="29.25" customWidth="1"/>
  </cols>
  <sheetData>
    <row r="1" spans="1:13" ht="23.25" customHeight="1" x14ac:dyDescent="0.2">
      <c r="A1" s="759" t="s">
        <v>888</v>
      </c>
      <c r="B1" s="56"/>
      <c r="C1" s="56"/>
      <c r="D1" s="56"/>
      <c r="E1" s="56"/>
      <c r="F1" s="56"/>
      <c r="G1" s="898"/>
      <c r="H1" s="15"/>
      <c r="I1" s="15"/>
      <c r="J1" s="15"/>
      <c r="K1" s="15"/>
      <c r="M1" s="486" t="s">
        <v>889</v>
      </c>
    </row>
    <row r="2" spans="1:13" ht="30" customHeight="1" x14ac:dyDescent="0.2">
      <c r="A2" s="1570" t="s">
        <v>836</v>
      </c>
      <c r="B2" s="1570"/>
      <c r="C2" s="1570"/>
      <c r="D2" s="1570"/>
      <c r="E2" s="1570"/>
      <c r="F2" s="1570"/>
      <c r="G2" s="1570"/>
      <c r="H2" s="1570"/>
      <c r="I2" s="1570"/>
      <c r="J2" s="1570"/>
      <c r="K2" s="1570"/>
      <c r="L2" s="1570"/>
      <c r="M2" s="1570"/>
    </row>
    <row r="3" spans="1:13" ht="45.75" customHeight="1" thickBot="1" x14ac:dyDescent="0.25">
      <c r="A3" s="1498" t="s">
        <v>838</v>
      </c>
      <c r="B3" s="1498"/>
      <c r="C3" s="1498"/>
      <c r="D3" s="1498"/>
      <c r="E3" s="1498"/>
      <c r="F3" s="1498"/>
      <c r="G3" s="1498"/>
      <c r="H3" s="1498"/>
      <c r="I3" s="1498"/>
      <c r="J3" s="1498"/>
      <c r="K3" s="1498"/>
      <c r="L3" s="1498"/>
      <c r="M3" s="1498"/>
    </row>
    <row r="4" spans="1:13" ht="28.5" customHeight="1" thickBot="1" x14ac:dyDescent="0.25">
      <c r="A4" s="2288" t="s">
        <v>290</v>
      </c>
      <c r="B4" s="2237" t="s">
        <v>627</v>
      </c>
      <c r="C4" s="2239" t="s">
        <v>553</v>
      </c>
      <c r="D4" s="2239"/>
      <c r="E4" s="2239"/>
      <c r="F4" s="2239"/>
      <c r="G4" s="691" t="s">
        <v>636</v>
      </c>
      <c r="H4" s="607"/>
      <c r="I4" s="607"/>
      <c r="J4" s="607"/>
      <c r="K4" s="607"/>
      <c r="L4" s="2218" t="s">
        <v>390</v>
      </c>
      <c r="M4" s="2290" t="s">
        <v>405</v>
      </c>
    </row>
    <row r="5" spans="1:13" ht="33.75" customHeight="1" thickBot="1" x14ac:dyDescent="0.25">
      <c r="A5" s="2289"/>
      <c r="B5" s="2238"/>
      <c r="C5" s="1439">
        <v>4</v>
      </c>
      <c r="D5" s="1439">
        <v>6</v>
      </c>
      <c r="E5" s="1439">
        <v>8</v>
      </c>
      <c r="F5" s="1439" t="s">
        <v>781</v>
      </c>
      <c r="G5" s="692" t="s">
        <v>395</v>
      </c>
      <c r="H5" s="607"/>
      <c r="I5" s="607"/>
      <c r="J5" s="607"/>
      <c r="K5" s="607"/>
      <c r="L5" s="2244"/>
      <c r="M5" s="2291"/>
    </row>
    <row r="6" spans="1:13" ht="29.25" customHeight="1" thickBot="1" x14ac:dyDescent="0.25">
      <c r="A6" s="548" t="s">
        <v>754</v>
      </c>
      <c r="B6" s="549"/>
      <c r="C6" s="554"/>
      <c r="D6" s="554"/>
      <c r="E6" s="554"/>
      <c r="F6" s="554"/>
      <c r="G6" s="555"/>
      <c r="H6" s="543"/>
      <c r="I6" s="543"/>
      <c r="J6" s="543"/>
      <c r="K6" s="543"/>
      <c r="L6" s="550"/>
      <c r="M6" s="529" t="s">
        <v>794</v>
      </c>
    </row>
    <row r="7" spans="1:13" ht="18.75" customHeight="1" x14ac:dyDescent="0.2">
      <c r="A7" s="2284" t="s">
        <v>324</v>
      </c>
      <c r="B7" s="738" t="s">
        <v>640</v>
      </c>
      <c r="C7" s="1150">
        <v>7</v>
      </c>
      <c r="D7" s="1150">
        <v>1</v>
      </c>
      <c r="E7" s="1150">
        <v>0</v>
      </c>
      <c r="F7" s="1150">
        <v>0</v>
      </c>
      <c r="G7" s="1150">
        <f>SUM(C7:F7)</f>
        <v>8</v>
      </c>
      <c r="H7" s="1151"/>
      <c r="I7" s="1151"/>
      <c r="J7" s="1151"/>
      <c r="K7" s="1151"/>
      <c r="L7" s="739" t="s">
        <v>396</v>
      </c>
      <c r="M7" s="2286" t="s">
        <v>580</v>
      </c>
    </row>
    <row r="8" spans="1:13" ht="19.5" customHeight="1" x14ac:dyDescent="0.2">
      <c r="A8" s="2284"/>
      <c r="B8" s="710" t="s">
        <v>641</v>
      </c>
      <c r="C8" s="939">
        <v>0</v>
      </c>
      <c r="D8" s="939">
        <v>0</v>
      </c>
      <c r="E8" s="939">
        <v>0</v>
      </c>
      <c r="F8" s="939">
        <v>0</v>
      </c>
      <c r="G8" s="939">
        <f t="shared" ref="G8:G54" si="0">SUM(C8:F8)</f>
        <v>0</v>
      </c>
      <c r="H8" s="1152"/>
      <c r="I8" s="1152"/>
      <c r="J8" s="1152"/>
      <c r="K8" s="1152"/>
      <c r="L8" s="711" t="s">
        <v>397</v>
      </c>
      <c r="M8" s="2286"/>
    </row>
    <row r="9" spans="1:13" ht="18" customHeight="1" x14ac:dyDescent="0.2">
      <c r="A9" s="2284"/>
      <c r="B9" s="710" t="s">
        <v>642</v>
      </c>
      <c r="C9" s="939">
        <v>0</v>
      </c>
      <c r="D9" s="939">
        <v>0</v>
      </c>
      <c r="E9" s="939">
        <v>0</v>
      </c>
      <c r="F9" s="939">
        <v>0</v>
      </c>
      <c r="G9" s="939">
        <f t="shared" si="0"/>
        <v>0</v>
      </c>
      <c r="H9" s="1152"/>
      <c r="I9" s="1152"/>
      <c r="J9" s="1152"/>
      <c r="K9" s="1152"/>
      <c r="L9" s="711" t="s">
        <v>399</v>
      </c>
      <c r="M9" s="2286"/>
    </row>
    <row r="10" spans="1:13" ht="21" customHeight="1" x14ac:dyDescent="0.2">
      <c r="A10" s="2284"/>
      <c r="B10" s="710" t="s">
        <v>643</v>
      </c>
      <c r="C10" s="939">
        <v>0</v>
      </c>
      <c r="D10" s="939">
        <v>0</v>
      </c>
      <c r="E10" s="939">
        <v>0</v>
      </c>
      <c r="F10" s="939">
        <v>0</v>
      </c>
      <c r="G10" s="939">
        <f t="shared" si="0"/>
        <v>0</v>
      </c>
      <c r="H10" s="1152"/>
      <c r="I10" s="1152"/>
      <c r="J10" s="1152"/>
      <c r="K10" s="1152"/>
      <c r="L10" s="711" t="s">
        <v>411</v>
      </c>
      <c r="M10" s="2286"/>
    </row>
    <row r="11" spans="1:13" ht="17.25" customHeight="1" x14ac:dyDescent="0.2">
      <c r="A11" s="2284"/>
      <c r="B11" s="710" t="s">
        <v>725</v>
      </c>
      <c r="C11" s="939">
        <v>0</v>
      </c>
      <c r="D11" s="939">
        <v>0</v>
      </c>
      <c r="E11" s="939">
        <v>0</v>
      </c>
      <c r="F11" s="939">
        <v>0</v>
      </c>
      <c r="G11" s="939">
        <f t="shared" si="0"/>
        <v>0</v>
      </c>
      <c r="H11" s="1152"/>
      <c r="I11" s="1152"/>
      <c r="J11" s="1152"/>
      <c r="K11" s="1152"/>
      <c r="L11" s="711" t="s">
        <v>639</v>
      </c>
      <c r="M11" s="2286"/>
    </row>
    <row r="12" spans="1:13" ht="24" customHeight="1" x14ac:dyDescent="0.2">
      <c r="A12" s="2284"/>
      <c r="B12" s="710" t="s">
        <v>645</v>
      </c>
      <c r="C12" s="939">
        <v>0</v>
      </c>
      <c r="D12" s="939">
        <v>0</v>
      </c>
      <c r="E12" s="939">
        <v>0</v>
      </c>
      <c r="F12" s="939">
        <v>0</v>
      </c>
      <c r="G12" s="939">
        <f t="shared" si="0"/>
        <v>0</v>
      </c>
      <c r="H12" s="1152"/>
      <c r="I12" s="1152"/>
      <c r="J12" s="1152"/>
      <c r="K12" s="1152"/>
      <c r="L12" s="711" t="s">
        <v>440</v>
      </c>
      <c r="M12" s="2286"/>
    </row>
    <row r="13" spans="1:13" ht="18.75" customHeight="1" x14ac:dyDescent="0.2">
      <c r="A13" s="2284"/>
      <c r="B13" s="710" t="s">
        <v>644</v>
      </c>
      <c r="C13" s="939">
        <v>0</v>
      </c>
      <c r="D13" s="939">
        <v>0</v>
      </c>
      <c r="E13" s="939">
        <v>0</v>
      </c>
      <c r="F13" s="939">
        <v>0</v>
      </c>
      <c r="G13" s="939">
        <f t="shared" si="0"/>
        <v>0</v>
      </c>
      <c r="H13" s="1152"/>
      <c r="I13" s="1152"/>
      <c r="J13" s="1152"/>
      <c r="K13" s="1152"/>
      <c r="L13" s="711" t="s">
        <v>586</v>
      </c>
      <c r="M13" s="2286"/>
    </row>
    <row r="14" spans="1:13" ht="18.95" customHeight="1" x14ac:dyDescent="0.2">
      <c r="A14" s="2285"/>
      <c r="B14" s="733" t="s">
        <v>636</v>
      </c>
      <c r="C14" s="943">
        <v>7</v>
      </c>
      <c r="D14" s="943">
        <v>1</v>
      </c>
      <c r="E14" s="943">
        <v>0</v>
      </c>
      <c r="F14" s="943">
        <v>0</v>
      </c>
      <c r="G14" s="943">
        <f t="shared" si="0"/>
        <v>8</v>
      </c>
      <c r="H14" s="1158"/>
      <c r="I14" s="1158"/>
      <c r="J14" s="1158"/>
      <c r="K14" s="1158"/>
      <c r="L14" s="740" t="s">
        <v>395</v>
      </c>
      <c r="M14" s="2287"/>
    </row>
    <row r="15" spans="1:13" ht="18.95" customHeight="1" x14ac:dyDescent="0.2">
      <c r="A15" s="2282" t="s">
        <v>315</v>
      </c>
      <c r="B15" s="708" t="s">
        <v>640</v>
      </c>
      <c r="C15" s="952">
        <v>28</v>
      </c>
      <c r="D15" s="952">
        <v>3</v>
      </c>
      <c r="E15" s="952">
        <v>6</v>
      </c>
      <c r="F15" s="952">
        <v>0</v>
      </c>
      <c r="G15" s="952">
        <f t="shared" si="0"/>
        <v>37</v>
      </c>
      <c r="H15" s="262"/>
      <c r="I15" s="262"/>
      <c r="J15" s="262"/>
      <c r="K15" s="262"/>
      <c r="L15" s="709" t="s">
        <v>396</v>
      </c>
      <c r="M15" s="2041" t="s">
        <v>442</v>
      </c>
    </row>
    <row r="16" spans="1:13" ht="18.95" customHeight="1" x14ac:dyDescent="0.2">
      <c r="A16" s="2282"/>
      <c r="B16" s="710" t="s">
        <v>641</v>
      </c>
      <c r="C16" s="952">
        <v>0</v>
      </c>
      <c r="D16" s="952">
        <v>0</v>
      </c>
      <c r="E16" s="952">
        <v>0</v>
      </c>
      <c r="F16" s="952">
        <v>0</v>
      </c>
      <c r="G16" s="952">
        <f t="shared" si="0"/>
        <v>0</v>
      </c>
      <c r="H16" s="262"/>
      <c r="I16" s="262"/>
      <c r="J16" s="262"/>
      <c r="K16" s="262"/>
      <c r="L16" s="711" t="s">
        <v>397</v>
      </c>
      <c r="M16" s="2041"/>
    </row>
    <row r="17" spans="1:13" ht="18.95" customHeight="1" x14ac:dyDescent="0.2">
      <c r="A17" s="2282"/>
      <c r="B17" s="710" t="s">
        <v>642</v>
      </c>
      <c r="C17" s="952">
        <v>0</v>
      </c>
      <c r="D17" s="952">
        <v>0</v>
      </c>
      <c r="E17" s="952">
        <v>0</v>
      </c>
      <c r="F17" s="952">
        <v>0</v>
      </c>
      <c r="G17" s="952">
        <f t="shared" si="0"/>
        <v>0</v>
      </c>
      <c r="H17" s="262"/>
      <c r="I17" s="262"/>
      <c r="J17" s="262"/>
      <c r="K17" s="262"/>
      <c r="L17" s="711" t="s">
        <v>399</v>
      </c>
      <c r="M17" s="2041"/>
    </row>
    <row r="18" spans="1:13" ht="18.95" customHeight="1" x14ac:dyDescent="0.2">
      <c r="A18" s="2282"/>
      <c r="B18" s="710" t="s">
        <v>643</v>
      </c>
      <c r="C18" s="952">
        <v>0</v>
      </c>
      <c r="D18" s="952">
        <v>0</v>
      </c>
      <c r="E18" s="952">
        <v>2</v>
      </c>
      <c r="F18" s="952">
        <v>0</v>
      </c>
      <c r="G18" s="952">
        <f t="shared" si="0"/>
        <v>2</v>
      </c>
      <c r="H18" s="262"/>
      <c r="I18" s="262"/>
      <c r="J18" s="262"/>
      <c r="K18" s="262"/>
      <c r="L18" s="711" t="s">
        <v>411</v>
      </c>
      <c r="M18" s="2041"/>
    </row>
    <row r="19" spans="1:13" ht="18.95" customHeight="1" x14ac:dyDescent="0.2">
      <c r="A19" s="2282"/>
      <c r="B19" s="710" t="s">
        <v>725</v>
      </c>
      <c r="C19" s="953">
        <v>1</v>
      </c>
      <c r="D19" s="954">
        <v>0</v>
      </c>
      <c r="E19" s="952">
        <v>0</v>
      </c>
      <c r="F19" s="952">
        <v>0</v>
      </c>
      <c r="G19" s="952">
        <f t="shared" si="0"/>
        <v>1</v>
      </c>
      <c r="H19" s="262"/>
      <c r="I19" s="262"/>
      <c r="J19" s="262"/>
      <c r="K19" s="262"/>
      <c r="L19" s="711" t="s">
        <v>639</v>
      </c>
      <c r="M19" s="2041"/>
    </row>
    <row r="20" spans="1:13" ht="18.95" customHeight="1" x14ac:dyDescent="0.2">
      <c r="A20" s="2282"/>
      <c r="B20" s="710" t="s">
        <v>645</v>
      </c>
      <c r="C20" s="953">
        <v>0</v>
      </c>
      <c r="D20" s="954">
        <v>0</v>
      </c>
      <c r="E20" s="952">
        <v>0</v>
      </c>
      <c r="F20" s="952">
        <v>0</v>
      </c>
      <c r="G20" s="952">
        <f t="shared" si="0"/>
        <v>0</v>
      </c>
      <c r="H20" s="262"/>
      <c r="I20" s="262"/>
      <c r="J20" s="262"/>
      <c r="K20" s="262"/>
      <c r="L20" s="711" t="s">
        <v>440</v>
      </c>
      <c r="M20" s="2041"/>
    </row>
    <row r="21" spans="1:13" ht="18.95" customHeight="1" x14ac:dyDescent="0.2">
      <c r="A21" s="2282"/>
      <c r="B21" s="710" t="s">
        <v>644</v>
      </c>
      <c r="C21" s="953">
        <v>0</v>
      </c>
      <c r="D21" s="954">
        <v>0</v>
      </c>
      <c r="E21" s="952">
        <v>6</v>
      </c>
      <c r="F21" s="952">
        <v>0</v>
      </c>
      <c r="G21" s="952">
        <f t="shared" si="0"/>
        <v>6</v>
      </c>
      <c r="H21" s="262"/>
      <c r="I21" s="262"/>
      <c r="J21" s="262"/>
      <c r="K21" s="262"/>
      <c r="L21" s="711" t="s">
        <v>586</v>
      </c>
      <c r="M21" s="2041"/>
    </row>
    <row r="22" spans="1:13" ht="18.95" customHeight="1" x14ac:dyDescent="0.2">
      <c r="A22" s="2283"/>
      <c r="B22" s="733" t="s">
        <v>636</v>
      </c>
      <c r="C22" s="955">
        <v>29</v>
      </c>
      <c r="D22" s="955">
        <v>3</v>
      </c>
      <c r="E22" s="955">
        <v>14</v>
      </c>
      <c r="F22" s="955">
        <v>0</v>
      </c>
      <c r="G22" s="955">
        <f t="shared" si="0"/>
        <v>46</v>
      </c>
      <c r="H22" s="720"/>
      <c r="I22" s="720"/>
      <c r="J22" s="720"/>
      <c r="K22" s="720"/>
      <c r="L22" s="740" t="s">
        <v>395</v>
      </c>
      <c r="M22" s="2054"/>
    </row>
    <row r="23" spans="1:13" ht="18.95" customHeight="1" x14ac:dyDescent="0.2">
      <c r="A23" s="2279" t="s">
        <v>57</v>
      </c>
      <c r="B23" s="738" t="s">
        <v>640</v>
      </c>
      <c r="C23" s="956">
        <v>196</v>
      </c>
      <c r="D23" s="956">
        <v>2</v>
      </c>
      <c r="E23" s="956">
        <v>7</v>
      </c>
      <c r="F23" s="956">
        <v>0</v>
      </c>
      <c r="G23" s="1150">
        <f t="shared" si="0"/>
        <v>205</v>
      </c>
      <c r="H23" s="388"/>
      <c r="I23" s="388"/>
      <c r="J23" s="388"/>
      <c r="K23" s="388"/>
      <c r="L23" s="739" t="s">
        <v>396</v>
      </c>
      <c r="M23" s="2118" t="s">
        <v>501</v>
      </c>
    </row>
    <row r="24" spans="1:13" ht="18.95" customHeight="1" x14ac:dyDescent="0.2">
      <c r="A24" s="2280"/>
      <c r="B24" s="710" t="s">
        <v>641</v>
      </c>
      <c r="C24" s="954">
        <v>0</v>
      </c>
      <c r="D24" s="954">
        <v>0</v>
      </c>
      <c r="E24" s="954">
        <v>0</v>
      </c>
      <c r="F24" s="954">
        <v>0</v>
      </c>
      <c r="G24" s="939">
        <f t="shared" si="0"/>
        <v>0</v>
      </c>
      <c r="H24" s="388"/>
      <c r="I24" s="388"/>
      <c r="J24" s="388"/>
      <c r="K24" s="388"/>
      <c r="L24" s="711" t="s">
        <v>397</v>
      </c>
      <c r="M24" s="2041"/>
    </row>
    <row r="25" spans="1:13" ht="18.95" customHeight="1" x14ac:dyDescent="0.2">
      <c r="A25" s="2280"/>
      <c r="B25" s="710" t="s">
        <v>642</v>
      </c>
      <c r="C25" s="954">
        <v>1</v>
      </c>
      <c r="D25" s="954">
        <v>0</v>
      </c>
      <c r="E25" s="954">
        <v>0</v>
      </c>
      <c r="F25" s="954">
        <v>0</v>
      </c>
      <c r="G25" s="939">
        <f t="shared" si="0"/>
        <v>1</v>
      </c>
      <c r="H25" s="388"/>
      <c r="I25" s="388"/>
      <c r="J25" s="388"/>
      <c r="K25" s="388"/>
      <c r="L25" s="711" t="s">
        <v>399</v>
      </c>
      <c r="M25" s="2041"/>
    </row>
    <row r="26" spans="1:13" ht="18.95" customHeight="1" x14ac:dyDescent="0.2">
      <c r="A26" s="2280"/>
      <c r="B26" s="710" t="s">
        <v>643</v>
      </c>
      <c r="C26" s="954">
        <v>0</v>
      </c>
      <c r="D26" s="954">
        <v>2</v>
      </c>
      <c r="E26" s="954">
        <v>0</v>
      </c>
      <c r="F26" s="954">
        <v>0</v>
      </c>
      <c r="G26" s="939">
        <f t="shared" si="0"/>
        <v>2</v>
      </c>
      <c r="H26" s="388"/>
      <c r="I26" s="388"/>
      <c r="J26" s="388"/>
      <c r="K26" s="388"/>
      <c r="L26" s="711" t="s">
        <v>411</v>
      </c>
      <c r="M26" s="2041"/>
    </row>
    <row r="27" spans="1:13" ht="18.95" customHeight="1" x14ac:dyDescent="0.2">
      <c r="A27" s="2280"/>
      <c r="B27" s="710" t="s">
        <v>725</v>
      </c>
      <c r="C27" s="954">
        <v>0</v>
      </c>
      <c r="D27" s="954">
        <v>0</v>
      </c>
      <c r="E27" s="954">
        <v>0</v>
      </c>
      <c r="F27" s="954">
        <v>0</v>
      </c>
      <c r="G27" s="939">
        <f t="shared" si="0"/>
        <v>0</v>
      </c>
      <c r="H27" s="388"/>
      <c r="I27" s="388"/>
      <c r="J27" s="388"/>
      <c r="K27" s="388"/>
      <c r="L27" s="711" t="s">
        <v>639</v>
      </c>
      <c r="M27" s="2041"/>
    </row>
    <row r="28" spans="1:13" ht="18.95" customHeight="1" x14ac:dyDescent="0.2">
      <c r="A28" s="2280"/>
      <c r="B28" s="710" t="s">
        <v>645</v>
      </c>
      <c r="C28" s="954">
        <v>0</v>
      </c>
      <c r="D28" s="954">
        <v>5</v>
      </c>
      <c r="E28" s="954">
        <v>0</v>
      </c>
      <c r="F28" s="954">
        <v>0</v>
      </c>
      <c r="G28" s="939">
        <f t="shared" si="0"/>
        <v>5</v>
      </c>
      <c r="H28" s="388"/>
      <c r="I28" s="388"/>
      <c r="J28" s="388"/>
      <c r="K28" s="388"/>
      <c r="L28" s="711" t="s">
        <v>440</v>
      </c>
      <c r="M28" s="2041"/>
    </row>
    <row r="29" spans="1:13" ht="18.95" customHeight="1" x14ac:dyDescent="0.2">
      <c r="A29" s="2280"/>
      <c r="B29" s="710" t="s">
        <v>644</v>
      </c>
      <c r="C29" s="954">
        <v>4</v>
      </c>
      <c r="D29" s="954">
        <v>4</v>
      </c>
      <c r="E29" s="954">
        <v>0</v>
      </c>
      <c r="F29" s="954">
        <v>0</v>
      </c>
      <c r="G29" s="939">
        <f t="shared" si="0"/>
        <v>8</v>
      </c>
      <c r="H29" s="388"/>
      <c r="I29" s="388"/>
      <c r="J29" s="388"/>
      <c r="K29" s="388"/>
      <c r="L29" s="711" t="s">
        <v>586</v>
      </c>
      <c r="M29" s="2041"/>
    </row>
    <row r="30" spans="1:13" ht="18.95" customHeight="1" x14ac:dyDescent="0.2">
      <c r="A30" s="2281"/>
      <c r="B30" s="733" t="s">
        <v>636</v>
      </c>
      <c r="C30" s="955">
        <v>201</v>
      </c>
      <c r="D30" s="955">
        <v>13</v>
      </c>
      <c r="E30" s="955">
        <v>7</v>
      </c>
      <c r="F30" s="955">
        <v>0</v>
      </c>
      <c r="G30" s="943">
        <f t="shared" si="0"/>
        <v>221</v>
      </c>
      <c r="H30" s="720"/>
      <c r="I30" s="720"/>
      <c r="J30" s="720"/>
      <c r="K30" s="720"/>
      <c r="L30" s="740" t="s">
        <v>395</v>
      </c>
      <c r="M30" s="2054"/>
    </row>
    <row r="31" spans="1:13" ht="18.95" customHeight="1" x14ac:dyDescent="0.2">
      <c r="A31" s="2279" t="s">
        <v>316</v>
      </c>
      <c r="B31" s="738" t="s">
        <v>640</v>
      </c>
      <c r="C31" s="956">
        <v>465</v>
      </c>
      <c r="D31" s="956">
        <v>15</v>
      </c>
      <c r="E31" s="956">
        <v>5</v>
      </c>
      <c r="F31" s="956">
        <v>0</v>
      </c>
      <c r="G31" s="952">
        <f t="shared" si="0"/>
        <v>485</v>
      </c>
      <c r="H31" s="388"/>
      <c r="I31" s="388"/>
      <c r="J31" s="388"/>
      <c r="K31" s="388"/>
      <c r="L31" s="739" t="s">
        <v>396</v>
      </c>
      <c r="M31" s="2118" t="s">
        <v>443</v>
      </c>
    </row>
    <row r="32" spans="1:13" ht="18.95" customHeight="1" x14ac:dyDescent="0.2">
      <c r="A32" s="2280"/>
      <c r="B32" s="710" t="s">
        <v>641</v>
      </c>
      <c r="C32" s="954">
        <v>4</v>
      </c>
      <c r="D32" s="954">
        <v>0</v>
      </c>
      <c r="E32" s="954">
        <v>0</v>
      </c>
      <c r="F32" s="954">
        <v>0</v>
      </c>
      <c r="G32" s="952">
        <f t="shared" si="0"/>
        <v>4</v>
      </c>
      <c r="H32" s="388"/>
      <c r="I32" s="388"/>
      <c r="J32" s="388"/>
      <c r="K32" s="388"/>
      <c r="L32" s="711" t="s">
        <v>397</v>
      </c>
      <c r="M32" s="2041"/>
    </row>
    <row r="33" spans="1:13" ht="18.95" customHeight="1" x14ac:dyDescent="0.2">
      <c r="A33" s="2280"/>
      <c r="B33" s="710" t="s">
        <v>642</v>
      </c>
      <c r="C33" s="954">
        <v>8</v>
      </c>
      <c r="D33" s="954">
        <v>8</v>
      </c>
      <c r="E33" s="954">
        <v>5</v>
      </c>
      <c r="F33" s="954">
        <v>0</v>
      </c>
      <c r="G33" s="952">
        <f t="shared" si="0"/>
        <v>21</v>
      </c>
      <c r="H33" s="388"/>
      <c r="I33" s="388"/>
      <c r="J33" s="388"/>
      <c r="K33" s="388"/>
      <c r="L33" s="711" t="s">
        <v>399</v>
      </c>
      <c r="M33" s="2041"/>
    </row>
    <row r="34" spans="1:13" ht="18.95" customHeight="1" x14ac:dyDescent="0.2">
      <c r="A34" s="2280"/>
      <c r="B34" s="710" t="s">
        <v>643</v>
      </c>
      <c r="C34" s="954">
        <v>9</v>
      </c>
      <c r="D34" s="954">
        <v>50</v>
      </c>
      <c r="E34" s="954">
        <v>18</v>
      </c>
      <c r="F34" s="954">
        <v>0</v>
      </c>
      <c r="G34" s="952">
        <f t="shared" si="0"/>
        <v>77</v>
      </c>
      <c r="H34" s="388"/>
      <c r="I34" s="388"/>
      <c r="J34" s="388"/>
      <c r="K34" s="388"/>
      <c r="L34" s="711" t="s">
        <v>411</v>
      </c>
      <c r="M34" s="2041"/>
    </row>
    <row r="35" spans="1:13" ht="18.95" customHeight="1" x14ac:dyDescent="0.2">
      <c r="A35" s="2280"/>
      <c r="B35" s="710" t="s">
        <v>726</v>
      </c>
      <c r="C35" s="954">
        <v>0</v>
      </c>
      <c r="D35" s="954">
        <v>46</v>
      </c>
      <c r="E35" s="954">
        <v>0</v>
      </c>
      <c r="F35" s="954">
        <v>0</v>
      </c>
      <c r="G35" s="952">
        <f t="shared" si="0"/>
        <v>46</v>
      </c>
      <c r="H35" s="388"/>
      <c r="I35" s="388"/>
      <c r="J35" s="388"/>
      <c r="K35" s="388"/>
      <c r="L35" s="711" t="s">
        <v>639</v>
      </c>
      <c r="M35" s="2041"/>
    </row>
    <row r="36" spans="1:13" ht="18.95" customHeight="1" x14ac:dyDescent="0.2">
      <c r="A36" s="2280"/>
      <c r="B36" s="710" t="s">
        <v>645</v>
      </c>
      <c r="C36" s="954">
        <v>16</v>
      </c>
      <c r="D36" s="954">
        <v>80</v>
      </c>
      <c r="E36" s="954">
        <v>1</v>
      </c>
      <c r="F36" s="954">
        <v>0</v>
      </c>
      <c r="G36" s="952">
        <f t="shared" si="0"/>
        <v>97</v>
      </c>
      <c r="H36" s="388"/>
      <c r="I36" s="388"/>
      <c r="J36" s="388"/>
      <c r="K36" s="388"/>
      <c r="L36" s="711" t="s">
        <v>440</v>
      </c>
      <c r="M36" s="2041"/>
    </row>
    <row r="37" spans="1:13" ht="18.95" customHeight="1" x14ac:dyDescent="0.2">
      <c r="A37" s="2280"/>
      <c r="B37" s="710" t="s">
        <v>644</v>
      </c>
      <c r="C37" s="954">
        <v>24</v>
      </c>
      <c r="D37" s="954">
        <v>61</v>
      </c>
      <c r="E37" s="954">
        <v>0</v>
      </c>
      <c r="F37" s="954">
        <v>0</v>
      </c>
      <c r="G37" s="952">
        <f t="shared" si="0"/>
        <v>85</v>
      </c>
      <c r="H37" s="388"/>
      <c r="I37" s="388"/>
      <c r="J37" s="388"/>
      <c r="K37" s="388"/>
      <c r="L37" s="711" t="s">
        <v>586</v>
      </c>
      <c r="M37" s="2041"/>
    </row>
    <row r="38" spans="1:13" ht="18.95" customHeight="1" x14ac:dyDescent="0.2">
      <c r="A38" s="2281"/>
      <c r="B38" s="733" t="s">
        <v>636</v>
      </c>
      <c r="C38" s="955">
        <v>526</v>
      </c>
      <c r="D38" s="955">
        <v>260</v>
      </c>
      <c r="E38" s="955">
        <v>29</v>
      </c>
      <c r="F38" s="955">
        <v>0</v>
      </c>
      <c r="G38" s="955">
        <f t="shared" si="0"/>
        <v>815</v>
      </c>
      <c r="H38" s="720"/>
      <c r="I38" s="720"/>
      <c r="J38" s="720"/>
      <c r="K38" s="720"/>
      <c r="L38" s="740" t="s">
        <v>395</v>
      </c>
      <c r="M38" s="2054"/>
    </row>
    <row r="39" spans="1:13" ht="18.95" customHeight="1" x14ac:dyDescent="0.2">
      <c r="A39" s="2279" t="s">
        <v>366</v>
      </c>
      <c r="B39" s="738" t="s">
        <v>640</v>
      </c>
      <c r="C39" s="956">
        <v>13</v>
      </c>
      <c r="D39" s="956">
        <v>0</v>
      </c>
      <c r="E39" s="956">
        <v>0</v>
      </c>
      <c r="F39" s="956">
        <v>0</v>
      </c>
      <c r="G39" s="1150">
        <f t="shared" si="0"/>
        <v>13</v>
      </c>
      <c r="H39" s="388"/>
      <c r="I39" s="388"/>
      <c r="J39" s="388"/>
      <c r="K39" s="388"/>
      <c r="L39" s="739" t="s">
        <v>396</v>
      </c>
      <c r="M39" s="2118" t="s">
        <v>444</v>
      </c>
    </row>
    <row r="40" spans="1:13" ht="18.95" customHeight="1" x14ac:dyDescent="0.2">
      <c r="A40" s="2280"/>
      <c r="B40" s="710" t="s">
        <v>641</v>
      </c>
      <c r="C40" s="954">
        <v>0</v>
      </c>
      <c r="D40" s="954">
        <v>0</v>
      </c>
      <c r="E40" s="954">
        <v>0</v>
      </c>
      <c r="F40" s="954">
        <v>0</v>
      </c>
      <c r="G40" s="939">
        <f t="shared" si="0"/>
        <v>0</v>
      </c>
      <c r="H40" s="388"/>
      <c r="I40" s="388"/>
      <c r="J40" s="388"/>
      <c r="K40" s="388"/>
      <c r="L40" s="711" t="s">
        <v>397</v>
      </c>
      <c r="M40" s="2041"/>
    </row>
    <row r="41" spans="1:13" ht="15.75" x14ac:dyDescent="0.2">
      <c r="A41" s="2280"/>
      <c r="B41" s="710" t="s">
        <v>642</v>
      </c>
      <c r="C41" s="954">
        <v>0</v>
      </c>
      <c r="D41" s="954">
        <v>0</v>
      </c>
      <c r="E41" s="954">
        <v>0</v>
      </c>
      <c r="F41" s="954">
        <v>0</v>
      </c>
      <c r="G41" s="939">
        <f t="shared" si="0"/>
        <v>0</v>
      </c>
      <c r="H41" s="388"/>
      <c r="I41" s="388"/>
      <c r="J41" s="388"/>
      <c r="K41" s="388"/>
      <c r="L41" s="711" t="s">
        <v>399</v>
      </c>
      <c r="M41" s="2041"/>
    </row>
    <row r="42" spans="1:13" ht="15.75" x14ac:dyDescent="0.2">
      <c r="A42" s="2280"/>
      <c r="B42" s="710" t="s">
        <v>643</v>
      </c>
      <c r="C42" s="954">
        <v>0</v>
      </c>
      <c r="D42" s="954">
        <v>0</v>
      </c>
      <c r="E42" s="954">
        <v>0</v>
      </c>
      <c r="F42" s="954">
        <v>0</v>
      </c>
      <c r="G42" s="939">
        <f t="shared" si="0"/>
        <v>0</v>
      </c>
      <c r="H42" s="388"/>
      <c r="I42" s="388"/>
      <c r="J42" s="388"/>
      <c r="K42" s="388"/>
      <c r="L42" s="711" t="s">
        <v>411</v>
      </c>
      <c r="M42" s="2041"/>
    </row>
    <row r="43" spans="1:13" ht="15.75" x14ac:dyDescent="0.2">
      <c r="A43" s="2280"/>
      <c r="B43" s="710" t="s">
        <v>726</v>
      </c>
      <c r="C43" s="954">
        <v>0</v>
      </c>
      <c r="D43" s="954">
        <v>0</v>
      </c>
      <c r="E43" s="954">
        <v>0</v>
      </c>
      <c r="F43" s="954">
        <v>0</v>
      </c>
      <c r="G43" s="939">
        <f t="shared" si="0"/>
        <v>0</v>
      </c>
      <c r="H43" s="388"/>
      <c r="I43" s="388"/>
      <c r="J43" s="388"/>
      <c r="K43" s="388"/>
      <c r="L43" s="711" t="s">
        <v>639</v>
      </c>
      <c r="M43" s="2041"/>
    </row>
    <row r="44" spans="1:13" ht="15.75" x14ac:dyDescent="0.2">
      <c r="A44" s="2280"/>
      <c r="B44" s="710" t="s">
        <v>645</v>
      </c>
      <c r="C44" s="954">
        <v>0</v>
      </c>
      <c r="D44" s="954">
        <v>0</v>
      </c>
      <c r="E44" s="954">
        <v>0</v>
      </c>
      <c r="F44" s="954">
        <v>0</v>
      </c>
      <c r="G44" s="939">
        <f t="shared" si="0"/>
        <v>0</v>
      </c>
      <c r="H44" s="388"/>
      <c r="I44" s="388"/>
      <c r="J44" s="388"/>
      <c r="K44" s="388"/>
      <c r="L44" s="711" t="s">
        <v>440</v>
      </c>
      <c r="M44" s="2041"/>
    </row>
    <row r="45" spans="1:13" ht="15.75" x14ac:dyDescent="0.2">
      <c r="A45" s="2280"/>
      <c r="B45" s="710" t="s">
        <v>644</v>
      </c>
      <c r="C45" s="954">
        <v>0</v>
      </c>
      <c r="D45" s="954">
        <v>0</v>
      </c>
      <c r="E45" s="954">
        <v>0</v>
      </c>
      <c r="F45" s="954">
        <v>0</v>
      </c>
      <c r="G45" s="939">
        <f t="shared" si="0"/>
        <v>0</v>
      </c>
      <c r="H45" s="388"/>
      <c r="I45" s="388"/>
      <c r="J45" s="388"/>
      <c r="K45" s="388"/>
      <c r="L45" s="711" t="s">
        <v>586</v>
      </c>
      <c r="M45" s="2041"/>
    </row>
    <row r="46" spans="1:13" ht="15.75" x14ac:dyDescent="0.2">
      <c r="A46" s="2281"/>
      <c r="B46" s="733" t="s">
        <v>636</v>
      </c>
      <c r="C46" s="955">
        <v>13</v>
      </c>
      <c r="D46" s="955">
        <v>0</v>
      </c>
      <c r="E46" s="955">
        <v>0</v>
      </c>
      <c r="F46" s="955">
        <v>0</v>
      </c>
      <c r="G46" s="943">
        <f t="shared" si="0"/>
        <v>13</v>
      </c>
      <c r="H46" s="720"/>
      <c r="I46" s="720"/>
      <c r="J46" s="720"/>
      <c r="K46" s="720"/>
      <c r="L46" s="740" t="s">
        <v>395</v>
      </c>
      <c r="M46" s="2054"/>
    </row>
    <row r="47" spans="1:13" ht="15.75" x14ac:dyDescent="0.2">
      <c r="A47" s="2279" t="s">
        <v>370</v>
      </c>
      <c r="B47" s="716" t="s">
        <v>640</v>
      </c>
      <c r="C47" s="1227">
        <v>4</v>
      </c>
      <c r="D47" s="1227">
        <v>0</v>
      </c>
      <c r="E47" s="1227">
        <v>0</v>
      </c>
      <c r="F47" s="1227">
        <v>0</v>
      </c>
      <c r="G47" s="952">
        <f t="shared" si="0"/>
        <v>4</v>
      </c>
      <c r="H47" s="717"/>
      <c r="I47" s="717"/>
      <c r="J47" s="717"/>
      <c r="K47" s="717"/>
      <c r="L47" s="1228" t="s">
        <v>396</v>
      </c>
      <c r="M47" s="2118" t="s">
        <v>445</v>
      </c>
    </row>
    <row r="48" spans="1:13" ht="15.75" x14ac:dyDescent="0.2">
      <c r="A48" s="2280"/>
      <c r="B48" s="551" t="s">
        <v>641</v>
      </c>
      <c r="C48" s="1229">
        <v>0</v>
      </c>
      <c r="D48" s="1229">
        <v>0</v>
      </c>
      <c r="E48" s="1229">
        <v>0</v>
      </c>
      <c r="F48" s="1229">
        <v>0</v>
      </c>
      <c r="G48" s="952">
        <f t="shared" si="0"/>
        <v>0</v>
      </c>
      <c r="H48" s="388"/>
      <c r="I48" s="388"/>
      <c r="J48" s="388"/>
      <c r="K48" s="388"/>
      <c r="L48" s="552" t="s">
        <v>397</v>
      </c>
      <c r="M48" s="2041"/>
    </row>
    <row r="49" spans="1:13" ht="15.75" x14ac:dyDescent="0.2">
      <c r="A49" s="2280"/>
      <c r="B49" s="551" t="s">
        <v>642</v>
      </c>
      <c r="C49" s="1229">
        <v>0</v>
      </c>
      <c r="D49" s="1229">
        <v>0</v>
      </c>
      <c r="E49" s="1229">
        <v>0</v>
      </c>
      <c r="F49" s="1229">
        <v>0</v>
      </c>
      <c r="G49" s="952">
        <f t="shared" si="0"/>
        <v>0</v>
      </c>
      <c r="H49" s="388"/>
      <c r="I49" s="388"/>
      <c r="J49" s="388"/>
      <c r="K49" s="388"/>
      <c r="L49" s="552" t="s">
        <v>399</v>
      </c>
      <c r="M49" s="2041"/>
    </row>
    <row r="50" spans="1:13" ht="15.75" x14ac:dyDescent="0.2">
      <c r="A50" s="2280"/>
      <c r="B50" s="551" t="s">
        <v>643</v>
      </c>
      <c r="C50" s="1229">
        <v>0</v>
      </c>
      <c r="D50" s="1229">
        <v>0</v>
      </c>
      <c r="E50" s="1229">
        <v>0</v>
      </c>
      <c r="F50" s="1229">
        <v>0</v>
      </c>
      <c r="G50" s="952">
        <f t="shared" si="0"/>
        <v>0</v>
      </c>
      <c r="H50" s="388"/>
      <c r="I50" s="388"/>
      <c r="J50" s="388"/>
      <c r="K50" s="388"/>
      <c r="L50" s="552" t="s">
        <v>411</v>
      </c>
      <c r="M50" s="2041"/>
    </row>
    <row r="51" spans="1:13" ht="15.75" x14ac:dyDescent="0.2">
      <c r="A51" s="2280"/>
      <c r="B51" s="551" t="s">
        <v>726</v>
      </c>
      <c r="C51" s="1229">
        <v>0</v>
      </c>
      <c r="D51" s="1229">
        <v>0</v>
      </c>
      <c r="E51" s="1229">
        <v>0</v>
      </c>
      <c r="F51" s="1229">
        <v>0</v>
      </c>
      <c r="G51" s="952">
        <f t="shared" si="0"/>
        <v>0</v>
      </c>
      <c r="H51" s="388"/>
      <c r="I51" s="388"/>
      <c r="J51" s="388"/>
      <c r="K51" s="388"/>
      <c r="L51" s="552" t="s">
        <v>639</v>
      </c>
      <c r="M51" s="2041"/>
    </row>
    <row r="52" spans="1:13" ht="15.75" x14ac:dyDescent="0.2">
      <c r="A52" s="2280"/>
      <c r="B52" s="551" t="s">
        <v>645</v>
      </c>
      <c r="C52" s="1229">
        <v>0</v>
      </c>
      <c r="D52" s="1229">
        <v>0</v>
      </c>
      <c r="E52" s="1229">
        <v>0</v>
      </c>
      <c r="F52" s="1229">
        <v>0</v>
      </c>
      <c r="G52" s="952">
        <f t="shared" si="0"/>
        <v>0</v>
      </c>
      <c r="H52" s="388"/>
      <c r="I52" s="388"/>
      <c r="J52" s="388"/>
      <c r="K52" s="388"/>
      <c r="L52" s="552" t="s">
        <v>440</v>
      </c>
      <c r="M52" s="2041"/>
    </row>
    <row r="53" spans="1:13" ht="15.75" x14ac:dyDescent="0.2">
      <c r="A53" s="2280"/>
      <c r="B53" s="551" t="s">
        <v>644</v>
      </c>
      <c r="C53" s="1229">
        <v>0</v>
      </c>
      <c r="D53" s="1229">
        <v>0</v>
      </c>
      <c r="E53" s="1229">
        <v>0</v>
      </c>
      <c r="F53" s="1229">
        <v>0</v>
      </c>
      <c r="G53" s="952">
        <f t="shared" si="0"/>
        <v>0</v>
      </c>
      <c r="H53" s="388"/>
      <c r="I53" s="388"/>
      <c r="J53" s="388"/>
      <c r="K53" s="388"/>
      <c r="L53" s="552" t="s">
        <v>586</v>
      </c>
      <c r="M53" s="2041"/>
    </row>
    <row r="54" spans="1:13" ht="15.75" x14ac:dyDescent="0.2">
      <c r="A54" s="2281"/>
      <c r="B54" s="733" t="s">
        <v>636</v>
      </c>
      <c r="C54" s="1230">
        <v>4</v>
      </c>
      <c r="D54" s="1230">
        <v>0</v>
      </c>
      <c r="E54" s="1230">
        <v>0</v>
      </c>
      <c r="F54" s="1230">
        <v>0</v>
      </c>
      <c r="G54" s="955">
        <f t="shared" si="0"/>
        <v>4</v>
      </c>
      <c r="H54" s="720"/>
      <c r="I54" s="720"/>
      <c r="J54" s="720"/>
      <c r="K54" s="720"/>
      <c r="L54" s="740" t="s">
        <v>395</v>
      </c>
      <c r="M54" s="2054"/>
    </row>
    <row r="55" spans="1:13" ht="15.75" x14ac:dyDescent="0.2">
      <c r="A55" s="2282" t="s">
        <v>676</v>
      </c>
      <c r="B55" s="1067" t="s">
        <v>640</v>
      </c>
      <c r="C55" s="1159">
        <v>107</v>
      </c>
      <c r="D55" s="1159">
        <v>10</v>
      </c>
      <c r="E55" s="1159">
        <v>0</v>
      </c>
      <c r="F55" s="1159">
        <v>0</v>
      </c>
      <c r="G55" s="1159">
        <f>SUM(C55:F55)</f>
        <v>117</v>
      </c>
      <c r="H55" s="337"/>
      <c r="I55" s="337"/>
      <c r="J55" s="337"/>
      <c r="K55" s="337"/>
      <c r="L55" s="1069" t="s">
        <v>396</v>
      </c>
      <c r="M55" s="2041" t="s">
        <v>446</v>
      </c>
    </row>
    <row r="56" spans="1:13" ht="15.75" x14ac:dyDescent="0.2">
      <c r="A56" s="2282"/>
      <c r="B56" s="460" t="s">
        <v>641</v>
      </c>
      <c r="C56" s="1160">
        <v>0</v>
      </c>
      <c r="D56" s="1160">
        <v>0</v>
      </c>
      <c r="E56" s="1160">
        <v>0</v>
      </c>
      <c r="F56" s="1160">
        <v>0</v>
      </c>
      <c r="G56" s="1160">
        <f t="shared" ref="G56:G70" si="1">SUM(C56:F56)</f>
        <v>0</v>
      </c>
      <c r="H56" s="439"/>
      <c r="I56" s="439"/>
      <c r="J56" s="439"/>
      <c r="K56" s="439"/>
      <c r="L56" s="469" t="s">
        <v>397</v>
      </c>
      <c r="M56" s="2041"/>
    </row>
    <row r="57" spans="1:13" ht="15.75" x14ac:dyDescent="0.2">
      <c r="A57" s="2282"/>
      <c r="B57" s="460" t="s">
        <v>642</v>
      </c>
      <c r="C57" s="1160">
        <v>0</v>
      </c>
      <c r="D57" s="1160">
        <v>0</v>
      </c>
      <c r="E57" s="1160">
        <v>0</v>
      </c>
      <c r="F57" s="1160">
        <v>0</v>
      </c>
      <c r="G57" s="1160">
        <f t="shared" si="1"/>
        <v>0</v>
      </c>
      <c r="H57" s="439"/>
      <c r="I57" s="439"/>
      <c r="J57" s="439"/>
      <c r="K57" s="439"/>
      <c r="L57" s="469" t="s">
        <v>399</v>
      </c>
      <c r="M57" s="2041"/>
    </row>
    <row r="58" spans="1:13" ht="15.75" x14ac:dyDescent="0.2">
      <c r="A58" s="2282"/>
      <c r="B58" s="460" t="s">
        <v>643</v>
      </c>
      <c r="C58" s="1160">
        <v>0</v>
      </c>
      <c r="D58" s="1160">
        <v>0</v>
      </c>
      <c r="E58" s="1160">
        <v>0</v>
      </c>
      <c r="F58" s="1160">
        <v>0</v>
      </c>
      <c r="G58" s="1160">
        <f t="shared" si="1"/>
        <v>0</v>
      </c>
      <c r="H58" s="439"/>
      <c r="I58" s="439"/>
      <c r="J58" s="439"/>
      <c r="K58" s="439"/>
      <c r="L58" s="469" t="s">
        <v>411</v>
      </c>
      <c r="M58" s="2041"/>
    </row>
    <row r="59" spans="1:13" ht="15.75" x14ac:dyDescent="0.2">
      <c r="A59" s="2282"/>
      <c r="B59" s="460" t="s">
        <v>726</v>
      </c>
      <c r="C59" s="1160">
        <v>0</v>
      </c>
      <c r="D59" s="1160">
        <v>0</v>
      </c>
      <c r="E59" s="1160">
        <v>0</v>
      </c>
      <c r="F59" s="1160">
        <v>0</v>
      </c>
      <c r="G59" s="1160">
        <f t="shared" si="1"/>
        <v>0</v>
      </c>
      <c r="H59" s="439"/>
      <c r="I59" s="439"/>
      <c r="J59" s="439"/>
      <c r="K59" s="439"/>
      <c r="L59" s="469" t="s">
        <v>639</v>
      </c>
      <c r="M59" s="2041"/>
    </row>
    <row r="60" spans="1:13" ht="15.75" x14ac:dyDescent="0.2">
      <c r="A60" s="2282"/>
      <c r="B60" s="460" t="s">
        <v>645</v>
      </c>
      <c r="C60" s="1160">
        <v>0</v>
      </c>
      <c r="D60" s="1160">
        <v>0</v>
      </c>
      <c r="E60" s="1160">
        <v>0</v>
      </c>
      <c r="F60" s="1160">
        <v>0</v>
      </c>
      <c r="G60" s="1160">
        <f t="shared" si="1"/>
        <v>0</v>
      </c>
      <c r="H60" s="439"/>
      <c r="I60" s="439"/>
      <c r="J60" s="439"/>
      <c r="K60" s="439"/>
      <c r="L60" s="469" t="s">
        <v>440</v>
      </c>
      <c r="M60" s="2041"/>
    </row>
    <row r="61" spans="1:13" ht="15.75" x14ac:dyDescent="0.2">
      <c r="A61" s="2282"/>
      <c r="B61" s="460" t="s">
        <v>644</v>
      </c>
      <c r="C61" s="1160">
        <v>0</v>
      </c>
      <c r="D61" s="1160">
        <v>0</v>
      </c>
      <c r="E61" s="1160">
        <v>0</v>
      </c>
      <c r="F61" s="1160">
        <v>0</v>
      </c>
      <c r="G61" s="1160">
        <f t="shared" si="1"/>
        <v>0</v>
      </c>
      <c r="H61" s="439"/>
      <c r="I61" s="439"/>
      <c r="J61" s="439"/>
      <c r="K61" s="439"/>
      <c r="L61" s="469" t="s">
        <v>586</v>
      </c>
      <c r="M61" s="2041"/>
    </row>
    <row r="62" spans="1:13" ht="15.75" x14ac:dyDescent="0.2">
      <c r="A62" s="2283"/>
      <c r="B62" s="458" t="s">
        <v>636</v>
      </c>
      <c r="C62" s="1161">
        <v>107</v>
      </c>
      <c r="D62" s="1161">
        <v>10</v>
      </c>
      <c r="E62" s="1161">
        <v>0</v>
      </c>
      <c r="F62" s="1161">
        <v>0</v>
      </c>
      <c r="G62" s="1161">
        <f t="shared" si="1"/>
        <v>117</v>
      </c>
      <c r="H62" s="394"/>
      <c r="I62" s="394"/>
      <c r="J62" s="394"/>
      <c r="K62" s="394"/>
      <c r="L62" s="465" t="s">
        <v>395</v>
      </c>
      <c r="M62" s="2054"/>
    </row>
    <row r="63" spans="1:13" ht="15.75" x14ac:dyDescent="0.2">
      <c r="A63" s="2273" t="s">
        <v>677</v>
      </c>
      <c r="B63" s="1231" t="s">
        <v>640</v>
      </c>
      <c r="C63" s="960">
        <v>9</v>
      </c>
      <c r="D63" s="960">
        <v>0</v>
      </c>
      <c r="E63" s="960">
        <v>0</v>
      </c>
      <c r="F63" s="960">
        <v>0</v>
      </c>
      <c r="G63" s="960">
        <f t="shared" si="1"/>
        <v>9</v>
      </c>
      <c r="H63" s="1232"/>
      <c r="I63" s="1232"/>
      <c r="J63" s="1232"/>
      <c r="K63" s="1232"/>
      <c r="L63" s="1233" t="s">
        <v>396</v>
      </c>
      <c r="M63" s="2276" t="s">
        <v>784</v>
      </c>
    </row>
    <row r="64" spans="1:13" ht="15.75" x14ac:dyDescent="0.2">
      <c r="A64" s="2274"/>
      <c r="B64" s="1234" t="s">
        <v>641</v>
      </c>
      <c r="C64" s="961">
        <v>0</v>
      </c>
      <c r="D64" s="961">
        <v>0</v>
      </c>
      <c r="E64" s="961">
        <v>0</v>
      </c>
      <c r="F64" s="961">
        <v>0</v>
      </c>
      <c r="G64" s="961">
        <f t="shared" si="1"/>
        <v>0</v>
      </c>
      <c r="H64" s="1235"/>
      <c r="I64" s="1235"/>
      <c r="J64" s="1235"/>
      <c r="K64" s="1235"/>
      <c r="L64" s="1236" t="s">
        <v>397</v>
      </c>
      <c r="M64" s="2277"/>
    </row>
    <row r="65" spans="1:13" ht="15.75" x14ac:dyDescent="0.2">
      <c r="A65" s="2274"/>
      <c r="B65" s="1234" t="s">
        <v>642</v>
      </c>
      <c r="C65" s="961">
        <v>0</v>
      </c>
      <c r="D65" s="961">
        <v>0</v>
      </c>
      <c r="E65" s="961">
        <v>0</v>
      </c>
      <c r="F65" s="961">
        <v>0</v>
      </c>
      <c r="G65" s="961">
        <f t="shared" si="1"/>
        <v>0</v>
      </c>
      <c r="H65" s="1235"/>
      <c r="I65" s="1235"/>
      <c r="J65" s="1235"/>
      <c r="K65" s="1235"/>
      <c r="L65" s="1236" t="s">
        <v>399</v>
      </c>
      <c r="M65" s="2277"/>
    </row>
    <row r="66" spans="1:13" ht="15.75" x14ac:dyDescent="0.2">
      <c r="A66" s="2274"/>
      <c r="B66" s="1234" t="s">
        <v>643</v>
      </c>
      <c r="C66" s="961">
        <v>0</v>
      </c>
      <c r="D66" s="961">
        <v>0</v>
      </c>
      <c r="E66" s="961">
        <v>0</v>
      </c>
      <c r="F66" s="961">
        <v>0</v>
      </c>
      <c r="G66" s="961">
        <f t="shared" si="1"/>
        <v>0</v>
      </c>
      <c r="H66" s="1235"/>
      <c r="I66" s="1235"/>
      <c r="J66" s="1235"/>
      <c r="K66" s="1235"/>
      <c r="L66" s="1236" t="s">
        <v>411</v>
      </c>
      <c r="M66" s="2277"/>
    </row>
    <row r="67" spans="1:13" ht="15.75" x14ac:dyDescent="0.2">
      <c r="A67" s="2274"/>
      <c r="B67" s="1234" t="s">
        <v>725</v>
      </c>
      <c r="C67" s="961">
        <v>0</v>
      </c>
      <c r="D67" s="961">
        <v>0</v>
      </c>
      <c r="E67" s="961">
        <v>0</v>
      </c>
      <c r="F67" s="961">
        <v>0</v>
      </c>
      <c r="G67" s="961">
        <f t="shared" si="1"/>
        <v>0</v>
      </c>
      <c r="H67" s="1235"/>
      <c r="I67" s="1235"/>
      <c r="J67" s="1235"/>
      <c r="K67" s="1235"/>
      <c r="L67" s="1236" t="s">
        <v>639</v>
      </c>
      <c r="M67" s="2277"/>
    </row>
    <row r="68" spans="1:13" ht="15.75" x14ac:dyDescent="0.2">
      <c r="A68" s="2274"/>
      <c r="B68" s="1234" t="s">
        <v>645</v>
      </c>
      <c r="C68" s="961">
        <v>0</v>
      </c>
      <c r="D68" s="961">
        <v>0</v>
      </c>
      <c r="E68" s="961">
        <v>0</v>
      </c>
      <c r="F68" s="961">
        <v>0</v>
      </c>
      <c r="G68" s="961">
        <f t="shared" si="1"/>
        <v>0</v>
      </c>
      <c r="H68" s="1235"/>
      <c r="I68" s="1235"/>
      <c r="J68" s="1235"/>
      <c r="K68" s="1235"/>
      <c r="L68" s="1236" t="s">
        <v>440</v>
      </c>
      <c r="M68" s="2277"/>
    </row>
    <row r="69" spans="1:13" ht="15.75" x14ac:dyDescent="0.2">
      <c r="A69" s="2274"/>
      <c r="B69" s="1234" t="s">
        <v>644</v>
      </c>
      <c r="C69" s="961">
        <v>0</v>
      </c>
      <c r="D69" s="961">
        <v>0</v>
      </c>
      <c r="E69" s="961">
        <v>0</v>
      </c>
      <c r="F69" s="961">
        <v>0</v>
      </c>
      <c r="G69" s="961">
        <f t="shared" si="1"/>
        <v>0</v>
      </c>
      <c r="H69" s="1235"/>
      <c r="I69" s="1235"/>
      <c r="J69" s="1235"/>
      <c r="K69" s="1235"/>
      <c r="L69" s="1236" t="s">
        <v>586</v>
      </c>
      <c r="M69" s="2277"/>
    </row>
    <row r="70" spans="1:13" ht="15.75" x14ac:dyDescent="0.2">
      <c r="A70" s="2275"/>
      <c r="B70" s="678" t="s">
        <v>636</v>
      </c>
      <c r="C70" s="962">
        <v>9</v>
      </c>
      <c r="D70" s="962">
        <v>0</v>
      </c>
      <c r="E70" s="962">
        <v>0</v>
      </c>
      <c r="F70" s="962">
        <v>0</v>
      </c>
      <c r="G70" s="962">
        <f t="shared" si="1"/>
        <v>9</v>
      </c>
      <c r="H70" s="1237"/>
      <c r="I70" s="1237"/>
      <c r="J70" s="1237"/>
      <c r="K70" s="1237"/>
      <c r="L70" s="679" t="s">
        <v>395</v>
      </c>
      <c r="M70" s="2278"/>
    </row>
    <row r="126" spans="12:12" x14ac:dyDescent="0.2">
      <c r="L126" s="15"/>
    </row>
    <row r="127" spans="12:12" x14ac:dyDescent="0.2">
      <c r="L127" s="15"/>
    </row>
    <row r="128" spans="12:12" x14ac:dyDescent="0.2">
      <c r="L128" s="15"/>
    </row>
    <row r="129" spans="12:12" x14ac:dyDescent="0.2">
      <c r="L129" s="15"/>
    </row>
    <row r="130" spans="12:12" x14ac:dyDescent="0.2">
      <c r="L130" s="15"/>
    </row>
    <row r="131" spans="12:12" x14ac:dyDescent="0.2">
      <c r="L131" s="15"/>
    </row>
    <row r="132" spans="12:12" x14ac:dyDescent="0.2">
      <c r="L132" s="15"/>
    </row>
    <row r="133" spans="12:12" x14ac:dyDescent="0.2">
      <c r="L133" s="408"/>
    </row>
    <row r="134" spans="12:12" x14ac:dyDescent="0.2">
      <c r="L134" s="15"/>
    </row>
    <row r="204" spans="12:12" x14ac:dyDescent="0.2">
      <c r="L204" s="15"/>
    </row>
    <row r="205" spans="12:12" x14ac:dyDescent="0.2">
      <c r="L205" s="15"/>
    </row>
    <row r="206" spans="12:12" x14ac:dyDescent="0.2">
      <c r="L206" s="15"/>
    </row>
    <row r="207" spans="12:12" x14ac:dyDescent="0.2">
      <c r="L207" s="15"/>
    </row>
    <row r="208" spans="12:12" x14ac:dyDescent="0.2">
      <c r="L208" s="15"/>
    </row>
    <row r="209" spans="12:12" x14ac:dyDescent="0.2">
      <c r="L209" s="15"/>
    </row>
    <row r="210" spans="12:12" x14ac:dyDescent="0.2">
      <c r="L210" s="15"/>
    </row>
    <row r="211" spans="12:12" ht="15" thickBot="1" x14ac:dyDescent="0.25">
      <c r="L211" s="409"/>
    </row>
    <row r="212" spans="12:12" x14ac:dyDescent="0.2">
      <c r="L212" s="15"/>
    </row>
    <row r="266" spans="12:12" x14ac:dyDescent="0.2">
      <c r="L266" s="15"/>
    </row>
    <row r="267" spans="12:12" x14ac:dyDescent="0.2">
      <c r="L267" s="15"/>
    </row>
    <row r="268" spans="12:12" x14ac:dyDescent="0.2">
      <c r="L268" s="15"/>
    </row>
    <row r="269" spans="12:12" x14ac:dyDescent="0.2">
      <c r="L269" s="15"/>
    </row>
    <row r="270" spans="12:12" x14ac:dyDescent="0.2">
      <c r="L270" s="15"/>
    </row>
    <row r="271" spans="12:12" x14ac:dyDescent="0.2">
      <c r="L271" s="15"/>
    </row>
    <row r="272" spans="12:12" x14ac:dyDescent="0.2">
      <c r="L272" s="15"/>
    </row>
    <row r="273" spans="12:12" x14ac:dyDescent="0.2">
      <c r="L273" s="408"/>
    </row>
    <row r="274" spans="12:12" x14ac:dyDescent="0.2">
      <c r="L274" s="15"/>
    </row>
    <row r="344" spans="12:12" x14ac:dyDescent="0.2">
      <c r="L344" s="15"/>
    </row>
    <row r="407" spans="12:12" x14ac:dyDescent="0.2">
      <c r="L407" s="15"/>
    </row>
    <row r="408" spans="12:12" x14ac:dyDescent="0.2">
      <c r="L408" s="15"/>
    </row>
    <row r="409" spans="12:12" x14ac:dyDescent="0.2">
      <c r="L409" s="15"/>
    </row>
    <row r="410" spans="12:12" x14ac:dyDescent="0.2">
      <c r="L410" s="15"/>
    </row>
    <row r="411" spans="12:12" x14ac:dyDescent="0.2">
      <c r="L411" s="15"/>
    </row>
    <row r="412" spans="12:12" x14ac:dyDescent="0.2">
      <c r="L412" s="15"/>
    </row>
    <row r="413" spans="12:12" x14ac:dyDescent="0.2">
      <c r="L413" s="15"/>
    </row>
    <row r="414" spans="12:12" x14ac:dyDescent="0.2">
      <c r="L414" s="15"/>
    </row>
    <row r="415" spans="12:12" x14ac:dyDescent="0.2">
      <c r="L415" s="15"/>
    </row>
    <row r="462" spans="12:12" ht="15" thickBot="1" x14ac:dyDescent="0.25"/>
    <row r="463" spans="12:12" x14ac:dyDescent="0.2">
      <c r="L463" s="410"/>
    </row>
    <row r="464" spans="12:12" x14ac:dyDescent="0.2">
      <c r="L464" s="15"/>
    </row>
    <row r="465" spans="12:12" x14ac:dyDescent="0.2">
      <c r="L465" s="15"/>
    </row>
    <row r="466" spans="12:12" x14ac:dyDescent="0.2">
      <c r="L466" s="15"/>
    </row>
    <row r="467" spans="12:12" x14ac:dyDescent="0.2">
      <c r="L467" s="15"/>
    </row>
    <row r="468" spans="12:12" x14ac:dyDescent="0.2">
      <c r="L468" s="15"/>
    </row>
    <row r="469" spans="12:12" x14ac:dyDescent="0.2">
      <c r="L469" s="15"/>
    </row>
    <row r="470" spans="12:12" ht="15" thickBot="1" x14ac:dyDescent="0.25">
      <c r="L470" s="409"/>
    </row>
    <row r="471" spans="12:12" x14ac:dyDescent="0.2">
      <c r="L471" s="410"/>
    </row>
    <row r="472" spans="12:12" x14ac:dyDescent="0.2">
      <c r="L472" s="15"/>
    </row>
    <row r="473" spans="12:12" x14ac:dyDescent="0.2">
      <c r="L473" s="15"/>
    </row>
    <row r="474" spans="12:12" x14ac:dyDescent="0.2">
      <c r="L474" s="15"/>
    </row>
    <row r="475" spans="12:12" x14ac:dyDescent="0.2">
      <c r="L475" s="15"/>
    </row>
    <row r="476" spans="12:12" x14ac:dyDescent="0.2">
      <c r="L476" s="15"/>
    </row>
    <row r="477" spans="12:12" x14ac:dyDescent="0.2">
      <c r="L477" s="15"/>
    </row>
    <row r="478" spans="12:12" ht="15" thickBot="1" x14ac:dyDescent="0.25">
      <c r="L478" s="409"/>
    </row>
  </sheetData>
  <mergeCells count="23">
    <mergeCell ref="A7:A14"/>
    <mergeCell ref="M7:M14"/>
    <mergeCell ref="A15:A22"/>
    <mergeCell ref="L4:L5"/>
    <mergeCell ref="A2:M2"/>
    <mergeCell ref="A3:M3"/>
    <mergeCell ref="A4:A5"/>
    <mergeCell ref="B4:B5"/>
    <mergeCell ref="C4:F4"/>
    <mergeCell ref="M4:M5"/>
    <mergeCell ref="M15:M22"/>
    <mergeCell ref="A63:A70"/>
    <mergeCell ref="M63:M70"/>
    <mergeCell ref="A23:A30"/>
    <mergeCell ref="A31:A38"/>
    <mergeCell ref="A39:A46"/>
    <mergeCell ref="A47:A54"/>
    <mergeCell ref="M23:M30"/>
    <mergeCell ref="M31:M38"/>
    <mergeCell ref="M39:M46"/>
    <mergeCell ref="M47:M54"/>
    <mergeCell ref="A55:A62"/>
    <mergeCell ref="M55:M62"/>
  </mergeCells>
  <printOptions horizontalCentered="1" verticalCentered="1"/>
  <pageMargins left="0.31" right="0.43" top="0.35" bottom="0.52" header="0.16" footer="0.3"/>
  <pageSetup paperSize="9" scale="60" orientation="portrait" r:id="rId1"/>
  <headerFooter>
    <oddFooter>&amp;C&amp;14 39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18"/>
  <sheetViews>
    <sheetView rightToLeft="1" view="pageBreakPreview" topLeftCell="A50" zoomScale="60" workbookViewId="0">
      <selection activeCell="U57" sqref="U57"/>
    </sheetView>
  </sheetViews>
  <sheetFormatPr defaultRowHeight="14.25" x14ac:dyDescent="0.2"/>
  <cols>
    <col min="1" max="1" width="25.125" customWidth="1"/>
    <col min="2" max="2" width="20.875" customWidth="1"/>
    <col min="3" max="3" width="7.125" customWidth="1"/>
    <col min="4" max="4" width="7.75" customWidth="1"/>
    <col min="5" max="5" width="9.125" customWidth="1"/>
    <col min="6" max="6" width="13" customWidth="1"/>
    <col min="7" max="7" width="10" customWidth="1"/>
    <col min="8" max="11" width="0" hidden="1" customWidth="1"/>
    <col min="12" max="12" width="28" customWidth="1"/>
    <col min="13" max="13" width="33.25" customWidth="1"/>
    <col min="14" max="14" width="9" hidden="1" customWidth="1"/>
    <col min="15" max="18" width="9.125" hidden="1" customWidth="1"/>
  </cols>
  <sheetData>
    <row r="1" spans="1:13" ht="24" customHeight="1" x14ac:dyDescent="0.2">
      <c r="A1" s="759" t="s">
        <v>890</v>
      </c>
      <c r="B1" s="56"/>
      <c r="C1" s="56"/>
      <c r="D1" s="56"/>
      <c r="E1" s="56"/>
      <c r="F1" s="56"/>
      <c r="G1" s="56"/>
      <c r="H1" s="15"/>
      <c r="I1" s="15"/>
      <c r="J1" s="15"/>
      <c r="K1" s="15"/>
      <c r="L1" s="15"/>
      <c r="M1" s="486" t="s">
        <v>891</v>
      </c>
    </row>
    <row r="2" spans="1:13" ht="30" customHeight="1" x14ac:dyDescent="0.2">
      <c r="A2" s="1570" t="s">
        <v>836</v>
      </c>
      <c r="B2" s="1570"/>
      <c r="C2" s="1570"/>
      <c r="D2" s="1570"/>
      <c r="E2" s="1570"/>
      <c r="F2" s="1570"/>
      <c r="G2" s="1570"/>
      <c r="H2" s="1570"/>
      <c r="I2" s="1570"/>
      <c r="J2" s="1570"/>
      <c r="K2" s="1570"/>
      <c r="L2" s="1570"/>
      <c r="M2" s="1570"/>
    </row>
    <row r="3" spans="1:13" ht="45" customHeight="1" thickBot="1" x14ac:dyDescent="0.25">
      <c r="A3" s="1498" t="s">
        <v>838</v>
      </c>
      <c r="B3" s="1498"/>
      <c r="C3" s="1498"/>
      <c r="D3" s="1498"/>
      <c r="E3" s="1498"/>
      <c r="F3" s="1498"/>
      <c r="G3" s="1498"/>
      <c r="H3" s="1498"/>
      <c r="I3" s="1498"/>
      <c r="J3" s="1498"/>
      <c r="K3" s="1498"/>
      <c r="L3" s="1498"/>
      <c r="M3" s="1498"/>
    </row>
    <row r="4" spans="1:13" ht="24" customHeight="1" thickBot="1" x14ac:dyDescent="0.25">
      <c r="A4" s="2312" t="s">
        <v>290</v>
      </c>
      <c r="B4" s="2313" t="s">
        <v>627</v>
      </c>
      <c r="C4" s="2239" t="s">
        <v>553</v>
      </c>
      <c r="D4" s="2239"/>
      <c r="E4" s="2239"/>
      <c r="F4" s="2239"/>
      <c r="G4" s="676" t="s">
        <v>636</v>
      </c>
      <c r="H4" s="607"/>
      <c r="I4" s="607"/>
      <c r="J4" s="607"/>
      <c r="K4" s="607"/>
      <c r="L4" s="2218" t="s">
        <v>390</v>
      </c>
      <c r="M4" s="2314" t="s">
        <v>405</v>
      </c>
    </row>
    <row r="5" spans="1:13" ht="24.75" customHeight="1" thickBot="1" x14ac:dyDescent="0.25">
      <c r="A5" s="2289"/>
      <c r="B5" s="2238"/>
      <c r="C5" s="1439">
        <v>4</v>
      </c>
      <c r="D5" s="1439">
        <v>6</v>
      </c>
      <c r="E5" s="1439">
        <v>8</v>
      </c>
      <c r="F5" s="1439" t="s">
        <v>781</v>
      </c>
      <c r="G5" s="693" t="s">
        <v>395</v>
      </c>
      <c r="H5" s="607"/>
      <c r="I5" s="607"/>
      <c r="J5" s="607"/>
      <c r="K5" s="607"/>
      <c r="L5" s="2244"/>
      <c r="M5" s="2291"/>
    </row>
    <row r="6" spans="1:13" ht="20.25" customHeight="1" x14ac:dyDescent="0.2">
      <c r="A6" s="2315" t="s">
        <v>746</v>
      </c>
      <c r="B6" s="2315"/>
      <c r="C6" s="554"/>
      <c r="D6" s="554"/>
      <c r="E6" s="554"/>
      <c r="F6" s="554"/>
      <c r="G6" s="555"/>
      <c r="H6" s="543"/>
      <c r="I6" s="543"/>
      <c r="J6" s="543"/>
      <c r="K6" s="543"/>
      <c r="L6" s="2316" t="s">
        <v>793</v>
      </c>
      <c r="M6" s="2316"/>
    </row>
    <row r="7" spans="1:13" ht="16.5" customHeight="1" x14ac:dyDescent="0.2">
      <c r="A7" s="2279" t="s">
        <v>158</v>
      </c>
      <c r="B7" s="1440" t="s">
        <v>640</v>
      </c>
      <c r="C7" s="1441">
        <v>9</v>
      </c>
      <c r="D7" s="1441">
        <v>0</v>
      </c>
      <c r="E7" s="1441">
        <v>2</v>
      </c>
      <c r="F7" s="1441">
        <v>0</v>
      </c>
      <c r="G7" s="1442">
        <f t="shared" ref="G7:G70" si="0">SUM(C7:F7)</f>
        <v>11</v>
      </c>
      <c r="H7" s="1443"/>
      <c r="I7" s="1443"/>
      <c r="J7" s="1443"/>
      <c r="K7" s="1443"/>
      <c r="L7" s="1444" t="s">
        <v>396</v>
      </c>
      <c r="M7" s="2118" t="s">
        <v>449</v>
      </c>
    </row>
    <row r="8" spans="1:13" ht="16.5" customHeight="1" x14ac:dyDescent="0.2">
      <c r="A8" s="2280"/>
      <c r="B8" s="460" t="s">
        <v>641</v>
      </c>
      <c r="C8" s="958">
        <v>0</v>
      </c>
      <c r="D8" s="958">
        <v>0</v>
      </c>
      <c r="E8" s="958">
        <v>0</v>
      </c>
      <c r="F8" s="958">
        <v>0</v>
      </c>
      <c r="G8" s="1160">
        <f t="shared" si="0"/>
        <v>0</v>
      </c>
      <c r="H8" s="439"/>
      <c r="I8" s="439"/>
      <c r="J8" s="439"/>
      <c r="K8" s="439"/>
      <c r="L8" s="469" t="s">
        <v>397</v>
      </c>
      <c r="M8" s="2041"/>
    </row>
    <row r="9" spans="1:13" ht="16.5" customHeight="1" x14ac:dyDescent="0.2">
      <c r="A9" s="2280"/>
      <c r="B9" s="460" t="s">
        <v>642</v>
      </c>
      <c r="C9" s="958">
        <v>0</v>
      </c>
      <c r="D9" s="958">
        <v>0</v>
      </c>
      <c r="E9" s="958">
        <v>0</v>
      </c>
      <c r="F9" s="958">
        <v>0</v>
      </c>
      <c r="G9" s="1160">
        <f t="shared" si="0"/>
        <v>0</v>
      </c>
      <c r="H9" s="439"/>
      <c r="I9" s="439"/>
      <c r="J9" s="439"/>
      <c r="K9" s="439"/>
      <c r="L9" s="469" t="s">
        <v>399</v>
      </c>
      <c r="M9" s="2041"/>
    </row>
    <row r="10" spans="1:13" ht="15.75" customHeight="1" x14ac:dyDescent="0.2">
      <c r="A10" s="2280"/>
      <c r="B10" s="460" t="s">
        <v>643</v>
      </c>
      <c r="C10" s="958">
        <v>0</v>
      </c>
      <c r="D10" s="958">
        <v>0</v>
      </c>
      <c r="E10" s="958">
        <v>0</v>
      </c>
      <c r="F10" s="958">
        <v>0</v>
      </c>
      <c r="G10" s="1160">
        <f t="shared" si="0"/>
        <v>0</v>
      </c>
      <c r="H10" s="439"/>
      <c r="I10" s="439"/>
      <c r="J10" s="439"/>
      <c r="K10" s="439"/>
      <c r="L10" s="469" t="s">
        <v>411</v>
      </c>
      <c r="M10" s="2041"/>
    </row>
    <row r="11" spans="1:13" ht="15.75" customHeight="1" x14ac:dyDescent="0.2">
      <c r="A11" s="2280"/>
      <c r="B11" s="460" t="s">
        <v>725</v>
      </c>
      <c r="C11" s="958">
        <v>0</v>
      </c>
      <c r="D11" s="958">
        <v>0</v>
      </c>
      <c r="E11" s="958">
        <v>0</v>
      </c>
      <c r="F11" s="958">
        <v>0</v>
      </c>
      <c r="G11" s="1160">
        <f t="shared" si="0"/>
        <v>0</v>
      </c>
      <c r="H11" s="439"/>
      <c r="I11" s="439"/>
      <c r="J11" s="439"/>
      <c r="K11" s="439"/>
      <c r="L11" s="469" t="s">
        <v>639</v>
      </c>
      <c r="M11" s="2041"/>
    </row>
    <row r="12" spans="1:13" ht="15.75" customHeight="1" x14ac:dyDescent="0.2">
      <c r="A12" s="2280"/>
      <c r="B12" s="460" t="s">
        <v>645</v>
      </c>
      <c r="C12" s="958">
        <v>0</v>
      </c>
      <c r="D12" s="958">
        <v>0</v>
      </c>
      <c r="E12" s="958">
        <v>0</v>
      </c>
      <c r="F12" s="958">
        <v>0</v>
      </c>
      <c r="G12" s="1160">
        <f t="shared" si="0"/>
        <v>0</v>
      </c>
      <c r="H12" s="439"/>
      <c r="I12" s="439"/>
      <c r="J12" s="439"/>
      <c r="K12" s="439"/>
      <c r="L12" s="469" t="s">
        <v>440</v>
      </c>
      <c r="M12" s="2041"/>
    </row>
    <row r="13" spans="1:13" ht="15.75" customHeight="1" x14ac:dyDescent="0.2">
      <c r="A13" s="2280"/>
      <c r="B13" s="460" t="s">
        <v>644</v>
      </c>
      <c r="C13" s="958">
        <v>0</v>
      </c>
      <c r="D13" s="958">
        <v>0</v>
      </c>
      <c r="E13" s="958">
        <v>0</v>
      </c>
      <c r="F13" s="958">
        <v>0</v>
      </c>
      <c r="G13" s="1160">
        <f t="shared" si="0"/>
        <v>0</v>
      </c>
      <c r="H13" s="439"/>
      <c r="I13" s="439"/>
      <c r="J13" s="439"/>
      <c r="K13" s="439"/>
      <c r="L13" s="469" t="s">
        <v>586</v>
      </c>
      <c r="M13" s="2041"/>
    </row>
    <row r="14" spans="1:13" ht="15.75" customHeight="1" x14ac:dyDescent="0.2">
      <c r="A14" s="2281"/>
      <c r="B14" s="458" t="s">
        <v>636</v>
      </c>
      <c r="C14" s="959">
        <v>9</v>
      </c>
      <c r="D14" s="959">
        <v>0</v>
      </c>
      <c r="E14" s="959">
        <v>2</v>
      </c>
      <c r="F14" s="959">
        <v>0</v>
      </c>
      <c r="G14" s="1161">
        <f t="shared" si="0"/>
        <v>11</v>
      </c>
      <c r="H14" s="394"/>
      <c r="I14" s="394"/>
      <c r="J14" s="394"/>
      <c r="K14" s="394"/>
      <c r="L14" s="465" t="s">
        <v>395</v>
      </c>
      <c r="M14" s="2054"/>
    </row>
    <row r="15" spans="1:13" ht="15.75" customHeight="1" x14ac:dyDescent="0.2">
      <c r="A15" s="2279" t="s">
        <v>317</v>
      </c>
      <c r="B15" s="461" t="s">
        <v>640</v>
      </c>
      <c r="C15" s="958">
        <v>3</v>
      </c>
      <c r="D15" s="958">
        <v>0</v>
      </c>
      <c r="E15" s="958">
        <v>2</v>
      </c>
      <c r="F15" s="958">
        <v>0</v>
      </c>
      <c r="G15" s="957">
        <f t="shared" si="0"/>
        <v>5</v>
      </c>
      <c r="H15" s="440"/>
      <c r="I15" s="440"/>
      <c r="J15" s="440"/>
      <c r="K15" s="440"/>
      <c r="L15" s="742" t="s">
        <v>396</v>
      </c>
      <c r="M15" s="2118" t="s">
        <v>450</v>
      </c>
    </row>
    <row r="16" spans="1:13" ht="15.75" customHeight="1" x14ac:dyDescent="0.2">
      <c r="A16" s="2280"/>
      <c r="B16" s="461" t="s">
        <v>641</v>
      </c>
      <c r="C16" s="958">
        <v>0</v>
      </c>
      <c r="D16" s="958">
        <v>0</v>
      </c>
      <c r="E16" s="958">
        <v>0</v>
      </c>
      <c r="F16" s="958">
        <v>0</v>
      </c>
      <c r="G16" s="958">
        <f t="shared" si="0"/>
        <v>0</v>
      </c>
      <c r="H16" s="440"/>
      <c r="I16" s="440"/>
      <c r="J16" s="440"/>
      <c r="K16" s="440"/>
      <c r="L16" s="469" t="s">
        <v>397</v>
      </c>
      <c r="M16" s="2041"/>
    </row>
    <row r="17" spans="1:13" ht="15.75" customHeight="1" x14ac:dyDescent="0.2">
      <c r="A17" s="2280"/>
      <c r="B17" s="461" t="s">
        <v>642</v>
      </c>
      <c r="C17" s="958">
        <v>0</v>
      </c>
      <c r="D17" s="958">
        <v>0</v>
      </c>
      <c r="E17" s="958">
        <v>0</v>
      </c>
      <c r="F17" s="958">
        <v>0</v>
      </c>
      <c r="G17" s="958">
        <f t="shared" si="0"/>
        <v>0</v>
      </c>
      <c r="H17" s="440"/>
      <c r="I17" s="440"/>
      <c r="J17" s="440"/>
      <c r="K17" s="440"/>
      <c r="L17" s="469" t="s">
        <v>399</v>
      </c>
      <c r="M17" s="2041"/>
    </row>
    <row r="18" spans="1:13" ht="15.75" customHeight="1" x14ac:dyDescent="0.2">
      <c r="A18" s="2280"/>
      <c r="B18" s="460" t="s">
        <v>643</v>
      </c>
      <c r="C18" s="958">
        <v>0</v>
      </c>
      <c r="D18" s="958">
        <v>0</v>
      </c>
      <c r="E18" s="958">
        <v>0</v>
      </c>
      <c r="F18" s="958">
        <v>0</v>
      </c>
      <c r="G18" s="958">
        <f t="shared" si="0"/>
        <v>0</v>
      </c>
      <c r="H18" s="439"/>
      <c r="I18" s="439"/>
      <c r="J18" s="439"/>
      <c r="K18" s="439"/>
      <c r="L18" s="469" t="s">
        <v>411</v>
      </c>
      <c r="M18" s="2041"/>
    </row>
    <row r="19" spans="1:13" ht="15.75" customHeight="1" x14ac:dyDescent="0.2">
      <c r="A19" s="2280"/>
      <c r="B19" s="460" t="s">
        <v>725</v>
      </c>
      <c r="C19" s="958">
        <v>0</v>
      </c>
      <c r="D19" s="958">
        <v>0</v>
      </c>
      <c r="E19" s="958">
        <v>0</v>
      </c>
      <c r="F19" s="958">
        <v>0</v>
      </c>
      <c r="G19" s="958">
        <f t="shared" si="0"/>
        <v>0</v>
      </c>
      <c r="H19" s="439"/>
      <c r="I19" s="439"/>
      <c r="J19" s="439"/>
      <c r="K19" s="439"/>
      <c r="L19" s="469" t="s">
        <v>639</v>
      </c>
      <c r="M19" s="2041"/>
    </row>
    <row r="20" spans="1:13" ht="15.75" customHeight="1" x14ac:dyDescent="0.2">
      <c r="A20" s="2280"/>
      <c r="B20" s="460" t="s">
        <v>645</v>
      </c>
      <c r="C20" s="958">
        <v>0</v>
      </c>
      <c r="D20" s="958">
        <v>0</v>
      </c>
      <c r="E20" s="958">
        <v>0</v>
      </c>
      <c r="F20" s="958">
        <v>0</v>
      </c>
      <c r="G20" s="958">
        <f t="shared" si="0"/>
        <v>0</v>
      </c>
      <c r="H20" s="439"/>
      <c r="I20" s="439"/>
      <c r="J20" s="439"/>
      <c r="K20" s="439"/>
      <c r="L20" s="469" t="s">
        <v>440</v>
      </c>
      <c r="M20" s="2041"/>
    </row>
    <row r="21" spans="1:13" ht="15.75" customHeight="1" x14ac:dyDescent="0.2">
      <c r="A21" s="2280"/>
      <c r="B21" s="460" t="s">
        <v>644</v>
      </c>
      <c r="C21" s="958">
        <v>0</v>
      </c>
      <c r="D21" s="958">
        <v>0</v>
      </c>
      <c r="E21" s="958">
        <v>0</v>
      </c>
      <c r="F21" s="958">
        <v>0</v>
      </c>
      <c r="G21" s="958">
        <f t="shared" si="0"/>
        <v>0</v>
      </c>
      <c r="H21" s="439"/>
      <c r="I21" s="439"/>
      <c r="J21" s="439"/>
      <c r="K21" s="439"/>
      <c r="L21" s="469" t="s">
        <v>586</v>
      </c>
      <c r="M21" s="2041"/>
    </row>
    <row r="22" spans="1:13" ht="15.75" customHeight="1" x14ac:dyDescent="0.2">
      <c r="A22" s="2281"/>
      <c r="B22" s="458" t="s">
        <v>636</v>
      </c>
      <c r="C22" s="959">
        <v>3</v>
      </c>
      <c r="D22" s="959">
        <v>0</v>
      </c>
      <c r="E22" s="959">
        <v>2</v>
      </c>
      <c r="F22" s="959">
        <v>0</v>
      </c>
      <c r="G22" s="959">
        <f t="shared" si="0"/>
        <v>5</v>
      </c>
      <c r="H22" s="394"/>
      <c r="I22" s="394"/>
      <c r="J22" s="394"/>
      <c r="K22" s="394"/>
      <c r="L22" s="465" t="s">
        <v>395</v>
      </c>
      <c r="M22" s="2054"/>
    </row>
    <row r="23" spans="1:13" ht="15.75" customHeight="1" x14ac:dyDescent="0.2">
      <c r="A23" s="2311" t="s">
        <v>385</v>
      </c>
      <c r="B23" s="1066" t="s">
        <v>640</v>
      </c>
      <c r="C23" s="957">
        <v>2</v>
      </c>
      <c r="D23" s="957">
        <v>0</v>
      </c>
      <c r="E23" s="957">
        <v>0</v>
      </c>
      <c r="F23" s="957">
        <v>0</v>
      </c>
      <c r="G23" s="1159">
        <f t="shared" si="0"/>
        <v>2</v>
      </c>
      <c r="H23" s="741"/>
      <c r="I23" s="741"/>
      <c r="J23" s="741"/>
      <c r="K23" s="741"/>
      <c r="L23" s="1068" t="s">
        <v>396</v>
      </c>
      <c r="M23" s="2118" t="s">
        <v>451</v>
      </c>
    </row>
    <row r="24" spans="1:13" ht="15.75" customHeight="1" x14ac:dyDescent="0.2">
      <c r="A24" s="2282"/>
      <c r="B24" s="460" t="s">
        <v>641</v>
      </c>
      <c r="C24" s="958">
        <v>0</v>
      </c>
      <c r="D24" s="958">
        <v>0</v>
      </c>
      <c r="E24" s="958">
        <v>0</v>
      </c>
      <c r="F24" s="958">
        <v>0</v>
      </c>
      <c r="G24" s="1160">
        <f t="shared" si="0"/>
        <v>0</v>
      </c>
      <c r="H24" s="439"/>
      <c r="I24" s="439"/>
      <c r="J24" s="439"/>
      <c r="K24" s="439"/>
      <c r="L24" s="469" t="s">
        <v>397</v>
      </c>
      <c r="M24" s="2041"/>
    </row>
    <row r="25" spans="1:13" ht="15.75" customHeight="1" x14ac:dyDescent="0.2">
      <c r="A25" s="2282"/>
      <c r="B25" s="460" t="s">
        <v>642</v>
      </c>
      <c r="C25" s="958">
        <v>0</v>
      </c>
      <c r="D25" s="958">
        <v>0</v>
      </c>
      <c r="E25" s="958">
        <v>0</v>
      </c>
      <c r="F25" s="958">
        <v>0</v>
      </c>
      <c r="G25" s="1160">
        <f t="shared" si="0"/>
        <v>0</v>
      </c>
      <c r="H25" s="439"/>
      <c r="I25" s="439"/>
      <c r="J25" s="439"/>
      <c r="K25" s="439"/>
      <c r="L25" s="469" t="s">
        <v>399</v>
      </c>
      <c r="M25" s="2041"/>
    </row>
    <row r="26" spans="1:13" ht="15.75" customHeight="1" x14ac:dyDescent="0.2">
      <c r="A26" s="2282"/>
      <c r="B26" s="460" t="s">
        <v>643</v>
      </c>
      <c r="C26" s="958">
        <v>0</v>
      </c>
      <c r="D26" s="958">
        <v>0</v>
      </c>
      <c r="E26" s="958">
        <v>0</v>
      </c>
      <c r="F26" s="958">
        <v>0</v>
      </c>
      <c r="G26" s="1160">
        <f t="shared" si="0"/>
        <v>0</v>
      </c>
      <c r="H26" s="439"/>
      <c r="I26" s="439"/>
      <c r="J26" s="439"/>
      <c r="K26" s="439"/>
      <c r="L26" s="469" t="s">
        <v>411</v>
      </c>
      <c r="M26" s="2041"/>
    </row>
    <row r="27" spans="1:13" ht="15.75" customHeight="1" x14ac:dyDescent="0.2">
      <c r="A27" s="2282"/>
      <c r="B27" s="460" t="s">
        <v>725</v>
      </c>
      <c r="C27" s="958">
        <v>0</v>
      </c>
      <c r="D27" s="958">
        <v>0</v>
      </c>
      <c r="E27" s="958">
        <v>0</v>
      </c>
      <c r="F27" s="958">
        <v>0</v>
      </c>
      <c r="G27" s="1160">
        <f t="shared" si="0"/>
        <v>0</v>
      </c>
      <c r="H27" s="439"/>
      <c r="I27" s="439"/>
      <c r="J27" s="439"/>
      <c r="K27" s="439"/>
      <c r="L27" s="469" t="s">
        <v>639</v>
      </c>
      <c r="M27" s="2041"/>
    </row>
    <row r="28" spans="1:13" ht="15.75" customHeight="1" x14ac:dyDescent="0.2">
      <c r="A28" s="2282"/>
      <c r="B28" s="460" t="s">
        <v>645</v>
      </c>
      <c r="C28" s="958">
        <v>0</v>
      </c>
      <c r="D28" s="958">
        <v>0</v>
      </c>
      <c r="E28" s="958">
        <v>0</v>
      </c>
      <c r="F28" s="958">
        <v>0</v>
      </c>
      <c r="G28" s="1160">
        <f t="shared" si="0"/>
        <v>0</v>
      </c>
      <c r="H28" s="439"/>
      <c r="I28" s="439"/>
      <c r="J28" s="439"/>
      <c r="K28" s="439"/>
      <c r="L28" s="469" t="s">
        <v>440</v>
      </c>
      <c r="M28" s="2041"/>
    </row>
    <row r="29" spans="1:13" ht="15.75" customHeight="1" x14ac:dyDescent="0.2">
      <c r="A29" s="2282"/>
      <c r="B29" s="460" t="s">
        <v>644</v>
      </c>
      <c r="C29" s="958">
        <v>0</v>
      </c>
      <c r="D29" s="958">
        <v>0</v>
      </c>
      <c r="E29" s="958">
        <v>0</v>
      </c>
      <c r="F29" s="958">
        <v>0</v>
      </c>
      <c r="G29" s="1160">
        <f t="shared" si="0"/>
        <v>0</v>
      </c>
      <c r="H29" s="439"/>
      <c r="I29" s="439"/>
      <c r="J29" s="439"/>
      <c r="K29" s="439"/>
      <c r="L29" s="469" t="s">
        <v>586</v>
      </c>
      <c r="M29" s="2041"/>
    </row>
    <row r="30" spans="1:13" ht="15.75" customHeight="1" x14ac:dyDescent="0.2">
      <c r="A30" s="2282"/>
      <c r="B30" s="458" t="s">
        <v>636</v>
      </c>
      <c r="C30" s="959">
        <v>2</v>
      </c>
      <c r="D30" s="959">
        <v>0</v>
      </c>
      <c r="E30" s="959">
        <v>0</v>
      </c>
      <c r="F30" s="959">
        <v>0</v>
      </c>
      <c r="G30" s="1161">
        <f t="shared" si="0"/>
        <v>2</v>
      </c>
      <c r="H30" s="394"/>
      <c r="I30" s="394"/>
      <c r="J30" s="394"/>
      <c r="K30" s="394"/>
      <c r="L30" s="465" t="s">
        <v>395</v>
      </c>
      <c r="M30" s="2054"/>
    </row>
    <row r="31" spans="1:13" ht="15.75" customHeight="1" x14ac:dyDescent="0.2">
      <c r="A31" s="2298" t="s">
        <v>688</v>
      </c>
      <c r="B31" s="1070" t="s">
        <v>640</v>
      </c>
      <c r="C31" s="957">
        <v>0</v>
      </c>
      <c r="D31" s="957">
        <v>0</v>
      </c>
      <c r="E31" s="957">
        <v>0</v>
      </c>
      <c r="F31" s="957">
        <v>0</v>
      </c>
      <c r="G31" s="957">
        <f t="shared" si="0"/>
        <v>0</v>
      </c>
      <c r="H31" s="743"/>
      <c r="I31" s="743"/>
      <c r="J31" s="743"/>
      <c r="K31" s="743"/>
      <c r="L31" s="1068" t="s">
        <v>396</v>
      </c>
      <c r="M31" s="2301" t="s">
        <v>452</v>
      </c>
    </row>
    <row r="32" spans="1:13" ht="15.75" customHeight="1" x14ac:dyDescent="0.2">
      <c r="A32" s="2299"/>
      <c r="B32" s="461" t="s">
        <v>641</v>
      </c>
      <c r="C32" s="958">
        <v>0</v>
      </c>
      <c r="D32" s="958">
        <v>0</v>
      </c>
      <c r="E32" s="958">
        <v>0</v>
      </c>
      <c r="F32" s="958">
        <v>0</v>
      </c>
      <c r="G32" s="958">
        <f t="shared" si="0"/>
        <v>0</v>
      </c>
      <c r="H32" s="440"/>
      <c r="I32" s="440"/>
      <c r="J32" s="440"/>
      <c r="K32" s="440"/>
      <c r="L32" s="469" t="s">
        <v>397</v>
      </c>
      <c r="M32" s="2286"/>
    </row>
    <row r="33" spans="1:13" ht="15.75" customHeight="1" x14ac:dyDescent="0.2">
      <c r="A33" s="2299"/>
      <c r="B33" s="461" t="s">
        <v>642</v>
      </c>
      <c r="C33" s="958">
        <v>0</v>
      </c>
      <c r="D33" s="958">
        <v>0</v>
      </c>
      <c r="E33" s="958">
        <v>0</v>
      </c>
      <c r="F33" s="958">
        <v>0</v>
      </c>
      <c r="G33" s="958">
        <f t="shared" si="0"/>
        <v>0</v>
      </c>
      <c r="H33" s="440"/>
      <c r="I33" s="440"/>
      <c r="J33" s="440"/>
      <c r="K33" s="440"/>
      <c r="L33" s="469" t="s">
        <v>399</v>
      </c>
      <c r="M33" s="2286"/>
    </row>
    <row r="34" spans="1:13" ht="15.75" customHeight="1" x14ac:dyDescent="0.2">
      <c r="A34" s="2299"/>
      <c r="B34" s="461" t="s">
        <v>643</v>
      </c>
      <c r="C34" s="958">
        <v>0</v>
      </c>
      <c r="D34" s="958">
        <v>0</v>
      </c>
      <c r="E34" s="958">
        <v>0</v>
      </c>
      <c r="F34" s="958">
        <v>0</v>
      </c>
      <c r="G34" s="958">
        <f t="shared" si="0"/>
        <v>0</v>
      </c>
      <c r="H34" s="440"/>
      <c r="I34" s="440"/>
      <c r="J34" s="440"/>
      <c r="K34" s="440"/>
      <c r="L34" s="469" t="s">
        <v>411</v>
      </c>
      <c r="M34" s="2286"/>
    </row>
    <row r="35" spans="1:13" ht="15.75" customHeight="1" x14ac:dyDescent="0.2">
      <c r="A35" s="2299"/>
      <c r="B35" s="461" t="s">
        <v>727</v>
      </c>
      <c r="C35" s="958">
        <v>0</v>
      </c>
      <c r="D35" s="958">
        <v>1</v>
      </c>
      <c r="E35" s="958">
        <v>0</v>
      </c>
      <c r="F35" s="958">
        <v>0</v>
      </c>
      <c r="G35" s="958">
        <f t="shared" si="0"/>
        <v>1</v>
      </c>
      <c r="H35" s="440"/>
      <c r="I35" s="440"/>
      <c r="J35" s="440"/>
      <c r="K35" s="440"/>
      <c r="L35" s="469" t="s">
        <v>639</v>
      </c>
      <c r="M35" s="2286"/>
    </row>
    <row r="36" spans="1:13" ht="15.75" customHeight="1" x14ac:dyDescent="0.2">
      <c r="A36" s="2299"/>
      <c r="B36" s="461" t="s">
        <v>728</v>
      </c>
      <c r="C36" s="958">
        <v>0</v>
      </c>
      <c r="D36" s="958">
        <v>0</v>
      </c>
      <c r="E36" s="958">
        <v>0</v>
      </c>
      <c r="F36" s="958">
        <v>0</v>
      </c>
      <c r="G36" s="958">
        <f t="shared" si="0"/>
        <v>0</v>
      </c>
      <c r="H36" s="440"/>
      <c r="I36" s="440"/>
      <c r="J36" s="440"/>
      <c r="K36" s="440"/>
      <c r="L36" s="469" t="s">
        <v>440</v>
      </c>
      <c r="M36" s="2286"/>
    </row>
    <row r="37" spans="1:13" ht="15.75" customHeight="1" x14ac:dyDescent="0.2">
      <c r="A37" s="2299"/>
      <c r="B37" s="461" t="s">
        <v>644</v>
      </c>
      <c r="C37" s="958">
        <v>0</v>
      </c>
      <c r="D37" s="958">
        <v>0</v>
      </c>
      <c r="E37" s="958">
        <v>0</v>
      </c>
      <c r="F37" s="958">
        <v>0</v>
      </c>
      <c r="G37" s="958">
        <f t="shared" si="0"/>
        <v>0</v>
      </c>
      <c r="H37" s="440"/>
      <c r="I37" s="440"/>
      <c r="J37" s="440"/>
      <c r="K37" s="440"/>
      <c r="L37" s="469" t="s">
        <v>586</v>
      </c>
      <c r="M37" s="2286"/>
    </row>
    <row r="38" spans="1:13" ht="15.75" customHeight="1" x14ac:dyDescent="0.2">
      <c r="A38" s="2300"/>
      <c r="B38" s="459" t="s">
        <v>636</v>
      </c>
      <c r="C38" s="959">
        <v>0</v>
      </c>
      <c r="D38" s="959">
        <v>1</v>
      </c>
      <c r="E38" s="959">
        <v>0</v>
      </c>
      <c r="F38" s="959">
        <v>0</v>
      </c>
      <c r="G38" s="959">
        <f t="shared" si="0"/>
        <v>1</v>
      </c>
      <c r="H38" s="395"/>
      <c r="I38" s="395"/>
      <c r="J38" s="395"/>
      <c r="K38" s="395"/>
      <c r="L38" s="465" t="s">
        <v>395</v>
      </c>
      <c r="M38" s="2287"/>
    </row>
    <row r="39" spans="1:13" ht="15.75" customHeight="1" x14ac:dyDescent="0.2">
      <c r="A39" s="2298" t="s">
        <v>675</v>
      </c>
      <c r="B39" s="1070" t="s">
        <v>640</v>
      </c>
      <c r="C39" s="957">
        <v>85</v>
      </c>
      <c r="D39" s="957">
        <v>0</v>
      </c>
      <c r="E39" s="957">
        <v>4</v>
      </c>
      <c r="F39" s="957">
        <v>0</v>
      </c>
      <c r="G39" s="1159">
        <f t="shared" si="0"/>
        <v>89</v>
      </c>
      <c r="H39" s="743"/>
      <c r="I39" s="743"/>
      <c r="J39" s="743"/>
      <c r="K39" s="743"/>
      <c r="L39" s="1068" t="s">
        <v>396</v>
      </c>
      <c r="M39" s="2301" t="s">
        <v>453</v>
      </c>
    </row>
    <row r="40" spans="1:13" ht="15.75" customHeight="1" x14ac:dyDescent="0.2">
      <c r="A40" s="2299"/>
      <c r="B40" s="461" t="s">
        <v>641</v>
      </c>
      <c r="C40" s="958">
        <v>0</v>
      </c>
      <c r="D40" s="958">
        <v>0</v>
      </c>
      <c r="E40" s="958">
        <v>0</v>
      </c>
      <c r="F40" s="958">
        <v>0</v>
      </c>
      <c r="G40" s="1160">
        <f t="shared" si="0"/>
        <v>0</v>
      </c>
      <c r="H40" s="440"/>
      <c r="I40" s="440"/>
      <c r="J40" s="440"/>
      <c r="K40" s="440"/>
      <c r="L40" s="469" t="s">
        <v>397</v>
      </c>
      <c r="M40" s="2286"/>
    </row>
    <row r="41" spans="1:13" ht="15.75" customHeight="1" x14ac:dyDescent="0.2">
      <c r="A41" s="2299"/>
      <c r="B41" s="461" t="s">
        <v>642</v>
      </c>
      <c r="C41" s="958">
        <v>0</v>
      </c>
      <c r="D41" s="958">
        <v>1</v>
      </c>
      <c r="E41" s="958">
        <v>0</v>
      </c>
      <c r="F41" s="958">
        <v>0</v>
      </c>
      <c r="G41" s="1160">
        <f t="shared" si="0"/>
        <v>1</v>
      </c>
      <c r="H41" s="440"/>
      <c r="I41" s="440"/>
      <c r="J41" s="440"/>
      <c r="K41" s="440"/>
      <c r="L41" s="469" t="s">
        <v>399</v>
      </c>
      <c r="M41" s="2286"/>
    </row>
    <row r="42" spans="1:13" ht="15.75" customHeight="1" x14ac:dyDescent="0.2">
      <c r="A42" s="2299"/>
      <c r="B42" s="461" t="s">
        <v>643</v>
      </c>
      <c r="C42" s="958">
        <v>0</v>
      </c>
      <c r="D42" s="958">
        <v>0</v>
      </c>
      <c r="E42" s="958">
        <v>0</v>
      </c>
      <c r="F42" s="958">
        <v>0</v>
      </c>
      <c r="G42" s="1160">
        <f t="shared" si="0"/>
        <v>0</v>
      </c>
      <c r="H42" s="440"/>
      <c r="I42" s="440"/>
      <c r="J42" s="440"/>
      <c r="K42" s="440"/>
      <c r="L42" s="469" t="s">
        <v>411</v>
      </c>
      <c r="M42" s="2286"/>
    </row>
    <row r="43" spans="1:13" ht="15.75" customHeight="1" x14ac:dyDescent="0.2">
      <c r="A43" s="2299"/>
      <c r="B43" s="461" t="s">
        <v>729</v>
      </c>
      <c r="C43" s="958">
        <v>0</v>
      </c>
      <c r="D43" s="958">
        <v>0</v>
      </c>
      <c r="E43" s="958">
        <v>0</v>
      </c>
      <c r="F43" s="958">
        <v>0</v>
      </c>
      <c r="G43" s="1160">
        <f t="shared" si="0"/>
        <v>0</v>
      </c>
      <c r="H43" s="440"/>
      <c r="I43" s="440"/>
      <c r="J43" s="440"/>
      <c r="K43" s="440"/>
      <c r="L43" s="469" t="s">
        <v>639</v>
      </c>
      <c r="M43" s="2286"/>
    </row>
    <row r="44" spans="1:13" ht="15.75" customHeight="1" x14ac:dyDescent="0.2">
      <c r="A44" s="2299"/>
      <c r="B44" s="461" t="s">
        <v>730</v>
      </c>
      <c r="C44" s="958">
        <v>0</v>
      </c>
      <c r="D44" s="958">
        <v>0</v>
      </c>
      <c r="E44" s="958">
        <v>0</v>
      </c>
      <c r="F44" s="958">
        <v>0</v>
      </c>
      <c r="G44" s="1160">
        <f t="shared" si="0"/>
        <v>0</v>
      </c>
      <c r="H44" s="440"/>
      <c r="I44" s="440"/>
      <c r="J44" s="440"/>
      <c r="K44" s="440"/>
      <c r="L44" s="469" t="s">
        <v>440</v>
      </c>
      <c r="M44" s="2286"/>
    </row>
    <row r="45" spans="1:13" ht="15.75" customHeight="1" x14ac:dyDescent="0.2">
      <c r="A45" s="2299"/>
      <c r="B45" s="461" t="s">
        <v>644</v>
      </c>
      <c r="C45" s="958">
        <v>0</v>
      </c>
      <c r="D45" s="958">
        <v>0</v>
      </c>
      <c r="E45" s="958">
        <v>0</v>
      </c>
      <c r="F45" s="958">
        <v>0</v>
      </c>
      <c r="G45" s="1160">
        <f t="shared" si="0"/>
        <v>0</v>
      </c>
      <c r="H45" s="440"/>
      <c r="I45" s="440"/>
      <c r="J45" s="440"/>
      <c r="K45" s="440"/>
      <c r="L45" s="469" t="s">
        <v>586</v>
      </c>
      <c r="M45" s="2286"/>
    </row>
    <row r="46" spans="1:13" ht="15.75" customHeight="1" x14ac:dyDescent="0.2">
      <c r="A46" s="2299"/>
      <c r="B46" s="1162" t="s">
        <v>636</v>
      </c>
      <c r="C46" s="1042">
        <v>85</v>
      </c>
      <c r="D46" s="1042">
        <v>1</v>
      </c>
      <c r="E46" s="1042">
        <v>4</v>
      </c>
      <c r="F46" s="1042">
        <v>0</v>
      </c>
      <c r="G46" s="1165">
        <f t="shared" si="0"/>
        <v>90</v>
      </c>
      <c r="H46" s="1163"/>
      <c r="I46" s="1163"/>
      <c r="J46" s="1163"/>
      <c r="K46" s="1163"/>
      <c r="L46" s="1164" t="s">
        <v>395</v>
      </c>
      <c r="M46" s="2287"/>
    </row>
    <row r="47" spans="1:13" ht="15.75" customHeight="1" x14ac:dyDescent="0.2">
      <c r="A47" s="2253" t="s">
        <v>985</v>
      </c>
      <c r="B47" s="1238" t="s">
        <v>640</v>
      </c>
      <c r="C47" s="1066">
        <v>3</v>
      </c>
      <c r="D47" s="957">
        <v>0</v>
      </c>
      <c r="E47" s="1066">
        <v>0</v>
      </c>
      <c r="F47" s="957">
        <v>0</v>
      </c>
      <c r="G47" s="957">
        <f t="shared" si="0"/>
        <v>3</v>
      </c>
      <c r="H47" s="957"/>
      <c r="I47" s="1066"/>
      <c r="J47" s="957"/>
      <c r="K47" s="1066"/>
      <c r="L47" s="1168" t="s">
        <v>396</v>
      </c>
      <c r="M47" s="2301" t="s">
        <v>454</v>
      </c>
    </row>
    <row r="48" spans="1:13" ht="15.75" customHeight="1" x14ac:dyDescent="0.2">
      <c r="A48" s="2254"/>
      <c r="B48" s="1453" t="s">
        <v>641</v>
      </c>
      <c r="C48" s="963">
        <v>0</v>
      </c>
      <c r="D48" s="1042">
        <v>0</v>
      </c>
      <c r="E48" s="963">
        <v>0</v>
      </c>
      <c r="F48" s="1042">
        <v>0</v>
      </c>
      <c r="G48" s="1042">
        <f t="shared" si="0"/>
        <v>0</v>
      </c>
      <c r="H48" s="1042"/>
      <c r="I48" s="963"/>
      <c r="J48" s="1042"/>
      <c r="K48" s="963"/>
      <c r="L48" s="1451" t="s">
        <v>397</v>
      </c>
      <c r="M48" s="2286"/>
    </row>
    <row r="49" spans="1:13" ht="15.75" customHeight="1" x14ac:dyDescent="0.2">
      <c r="A49" s="2254"/>
      <c r="B49" s="1453" t="s">
        <v>642</v>
      </c>
      <c r="C49" s="963">
        <v>0</v>
      </c>
      <c r="D49" s="1042">
        <v>0</v>
      </c>
      <c r="E49" s="963">
        <v>0</v>
      </c>
      <c r="F49" s="1042">
        <v>0</v>
      </c>
      <c r="G49" s="1042">
        <f t="shared" si="0"/>
        <v>0</v>
      </c>
      <c r="H49" s="1042"/>
      <c r="I49" s="963"/>
      <c r="J49" s="1042"/>
      <c r="K49" s="963"/>
      <c r="L49" s="1451" t="s">
        <v>399</v>
      </c>
      <c r="M49" s="2286"/>
    </row>
    <row r="50" spans="1:13" ht="15.75" customHeight="1" x14ac:dyDescent="0.2">
      <c r="A50" s="2254"/>
      <c r="B50" s="1453" t="s">
        <v>643</v>
      </c>
      <c r="C50" s="963">
        <v>0</v>
      </c>
      <c r="D50" s="1042">
        <v>0</v>
      </c>
      <c r="E50" s="963">
        <v>0</v>
      </c>
      <c r="F50" s="1042">
        <v>0</v>
      </c>
      <c r="G50" s="1042">
        <f t="shared" si="0"/>
        <v>0</v>
      </c>
      <c r="H50" s="1042"/>
      <c r="I50" s="963"/>
      <c r="J50" s="1042"/>
      <c r="K50" s="963"/>
      <c r="L50" s="1451" t="s">
        <v>411</v>
      </c>
      <c r="M50" s="2286"/>
    </row>
    <row r="51" spans="1:13" ht="15.75" customHeight="1" x14ac:dyDescent="0.2">
      <c r="A51" s="2254"/>
      <c r="B51" s="1453" t="s">
        <v>729</v>
      </c>
      <c r="C51" s="963">
        <v>0</v>
      </c>
      <c r="D51" s="1042">
        <v>0</v>
      </c>
      <c r="E51" s="963">
        <v>0</v>
      </c>
      <c r="F51" s="1042">
        <v>0</v>
      </c>
      <c r="G51" s="1042">
        <f t="shared" si="0"/>
        <v>0</v>
      </c>
      <c r="H51" s="1042"/>
      <c r="I51" s="963"/>
      <c r="J51" s="1042"/>
      <c r="K51" s="963"/>
      <c r="L51" s="1451" t="s">
        <v>639</v>
      </c>
      <c r="M51" s="2286"/>
    </row>
    <row r="52" spans="1:13" ht="15.75" customHeight="1" x14ac:dyDescent="0.2">
      <c r="A52" s="2254"/>
      <c r="B52" s="1453" t="s">
        <v>730</v>
      </c>
      <c r="C52" s="963">
        <v>0</v>
      </c>
      <c r="D52" s="1042">
        <v>0</v>
      </c>
      <c r="E52" s="963">
        <v>0</v>
      </c>
      <c r="F52" s="1042">
        <v>0</v>
      </c>
      <c r="G52" s="1042">
        <f t="shared" si="0"/>
        <v>0</v>
      </c>
      <c r="H52" s="1042"/>
      <c r="I52" s="963"/>
      <c r="J52" s="1042"/>
      <c r="K52" s="963"/>
      <c r="L52" s="1451" t="s">
        <v>440</v>
      </c>
      <c r="M52" s="2286"/>
    </row>
    <row r="53" spans="1:13" ht="15.75" customHeight="1" x14ac:dyDescent="0.2">
      <c r="A53" s="2254"/>
      <c r="B53" s="1453" t="s">
        <v>644</v>
      </c>
      <c r="C53" s="963">
        <v>0</v>
      </c>
      <c r="D53" s="1042">
        <v>0</v>
      </c>
      <c r="E53" s="963">
        <v>0</v>
      </c>
      <c r="F53" s="1042">
        <v>0</v>
      </c>
      <c r="G53" s="1042">
        <f t="shared" si="0"/>
        <v>0</v>
      </c>
      <c r="H53" s="1042"/>
      <c r="I53" s="963"/>
      <c r="J53" s="1042"/>
      <c r="K53" s="963"/>
      <c r="L53" s="1451" t="s">
        <v>586</v>
      </c>
      <c r="M53" s="2286"/>
    </row>
    <row r="54" spans="1:13" ht="15.75" customHeight="1" x14ac:dyDescent="0.2">
      <c r="A54" s="2255"/>
      <c r="B54" s="1454" t="s">
        <v>636</v>
      </c>
      <c r="C54" s="1167">
        <v>3</v>
      </c>
      <c r="D54" s="1166">
        <v>0</v>
      </c>
      <c r="E54" s="1167">
        <v>0</v>
      </c>
      <c r="F54" s="1166">
        <v>0</v>
      </c>
      <c r="G54" s="1166">
        <f t="shared" si="0"/>
        <v>3</v>
      </c>
      <c r="H54" s="1166"/>
      <c r="I54" s="1167"/>
      <c r="J54" s="1166"/>
      <c r="K54" s="1167"/>
      <c r="L54" s="1452" t="s">
        <v>395</v>
      </c>
      <c r="M54" s="2287"/>
    </row>
    <row r="55" spans="1:13" ht="15.75" customHeight="1" x14ac:dyDescent="0.2">
      <c r="A55" s="2302" t="s">
        <v>84</v>
      </c>
      <c r="B55" s="1238" t="s">
        <v>640</v>
      </c>
      <c r="C55" s="957">
        <v>507</v>
      </c>
      <c r="D55" s="957">
        <v>50</v>
      </c>
      <c r="E55" s="957">
        <v>18</v>
      </c>
      <c r="F55" s="957">
        <v>0</v>
      </c>
      <c r="G55" s="1224">
        <f t="shared" si="0"/>
        <v>575</v>
      </c>
      <c r="H55" s="957"/>
      <c r="I55" s="957"/>
      <c r="J55" s="957"/>
      <c r="K55" s="957"/>
      <c r="L55" s="1168" t="s">
        <v>396</v>
      </c>
      <c r="M55" s="2301" t="s">
        <v>455</v>
      </c>
    </row>
    <row r="56" spans="1:13" ht="15.75" customHeight="1" x14ac:dyDescent="0.2">
      <c r="A56" s="2303"/>
      <c r="B56" s="1453" t="s">
        <v>641</v>
      </c>
      <c r="C56" s="1042">
        <v>2</v>
      </c>
      <c r="D56" s="1042">
        <v>0</v>
      </c>
      <c r="E56" s="1042">
        <v>0</v>
      </c>
      <c r="F56" s="1042">
        <v>0</v>
      </c>
      <c r="G56" s="1165">
        <f t="shared" si="0"/>
        <v>2</v>
      </c>
      <c r="H56" s="1042"/>
      <c r="I56" s="1042"/>
      <c r="J56" s="1042"/>
      <c r="K56" s="1042"/>
      <c r="L56" s="1451" t="s">
        <v>397</v>
      </c>
      <c r="M56" s="2286"/>
    </row>
    <row r="57" spans="1:13" ht="15.75" customHeight="1" x14ac:dyDescent="0.2">
      <c r="A57" s="2303"/>
      <c r="B57" s="1453" t="s">
        <v>642</v>
      </c>
      <c r="C57" s="1042">
        <v>0</v>
      </c>
      <c r="D57" s="1042">
        <v>5</v>
      </c>
      <c r="E57" s="1042">
        <v>0</v>
      </c>
      <c r="F57" s="1042">
        <v>0</v>
      </c>
      <c r="G57" s="1165">
        <f t="shared" si="0"/>
        <v>5</v>
      </c>
      <c r="H57" s="1042"/>
      <c r="I57" s="1042"/>
      <c r="J57" s="1042"/>
      <c r="K57" s="1042"/>
      <c r="L57" s="1451" t="s">
        <v>399</v>
      </c>
      <c r="M57" s="2286"/>
    </row>
    <row r="58" spans="1:13" ht="15.75" customHeight="1" x14ac:dyDescent="0.2">
      <c r="A58" s="2303"/>
      <c r="B58" s="1453" t="s">
        <v>643</v>
      </c>
      <c r="C58" s="1042">
        <v>36</v>
      </c>
      <c r="D58" s="1042">
        <v>282</v>
      </c>
      <c r="E58" s="1042">
        <v>10</v>
      </c>
      <c r="F58" s="1042">
        <v>0</v>
      </c>
      <c r="G58" s="1165">
        <f t="shared" si="0"/>
        <v>328</v>
      </c>
      <c r="H58" s="1042"/>
      <c r="I58" s="1042"/>
      <c r="J58" s="1042"/>
      <c r="K58" s="1042"/>
      <c r="L58" s="1451" t="s">
        <v>411</v>
      </c>
      <c r="M58" s="2286"/>
    </row>
    <row r="59" spans="1:13" ht="15.75" customHeight="1" x14ac:dyDescent="0.2">
      <c r="A59" s="2303"/>
      <c r="B59" s="1453" t="s">
        <v>725</v>
      </c>
      <c r="C59" s="1042">
        <v>1</v>
      </c>
      <c r="D59" s="1042">
        <v>25</v>
      </c>
      <c r="E59" s="1042">
        <v>1</v>
      </c>
      <c r="F59" s="1042">
        <v>0</v>
      </c>
      <c r="G59" s="1165">
        <f t="shared" si="0"/>
        <v>27</v>
      </c>
      <c r="H59" s="1042"/>
      <c r="I59" s="1042"/>
      <c r="J59" s="1042"/>
      <c r="K59" s="1042"/>
      <c r="L59" s="1451" t="s">
        <v>639</v>
      </c>
      <c r="M59" s="2286"/>
    </row>
    <row r="60" spans="1:13" ht="15.75" customHeight="1" x14ac:dyDescent="0.2">
      <c r="A60" s="2303"/>
      <c r="B60" s="1453" t="s">
        <v>645</v>
      </c>
      <c r="C60" s="1042">
        <v>16</v>
      </c>
      <c r="D60" s="1042">
        <v>364</v>
      </c>
      <c r="E60" s="1042">
        <v>5</v>
      </c>
      <c r="F60" s="1042">
        <v>0</v>
      </c>
      <c r="G60" s="1165">
        <f t="shared" si="0"/>
        <v>385</v>
      </c>
      <c r="H60" s="1042"/>
      <c r="I60" s="1042"/>
      <c r="J60" s="1042"/>
      <c r="K60" s="1042"/>
      <c r="L60" s="1451" t="s">
        <v>440</v>
      </c>
      <c r="M60" s="2286"/>
    </row>
    <row r="61" spans="1:13" ht="15.75" customHeight="1" x14ac:dyDescent="0.2">
      <c r="A61" s="2303"/>
      <c r="B61" s="1453" t="s">
        <v>644</v>
      </c>
      <c r="C61" s="1042">
        <v>282</v>
      </c>
      <c r="D61" s="1042">
        <v>1280</v>
      </c>
      <c r="E61" s="1042">
        <v>6</v>
      </c>
      <c r="F61" s="1042">
        <v>0</v>
      </c>
      <c r="G61" s="1165">
        <f t="shared" si="0"/>
        <v>1568</v>
      </c>
      <c r="H61" s="1042"/>
      <c r="I61" s="1042"/>
      <c r="J61" s="1042"/>
      <c r="K61" s="1042"/>
      <c r="L61" s="1451" t="s">
        <v>586</v>
      </c>
      <c r="M61" s="2286"/>
    </row>
    <row r="62" spans="1:13" ht="15.75" customHeight="1" x14ac:dyDescent="0.2">
      <c r="A62" s="2303"/>
      <c r="B62" s="1453" t="s">
        <v>636</v>
      </c>
      <c r="C62" s="1042">
        <v>844</v>
      </c>
      <c r="D62" s="1042">
        <v>2006</v>
      </c>
      <c r="E62" s="1042">
        <v>40</v>
      </c>
      <c r="F62" s="1042">
        <v>0</v>
      </c>
      <c r="G62" s="1165">
        <f t="shared" si="0"/>
        <v>2890</v>
      </c>
      <c r="H62" s="1042"/>
      <c r="I62" s="1042"/>
      <c r="J62" s="1042"/>
      <c r="K62" s="1042"/>
      <c r="L62" s="1451" t="s">
        <v>395</v>
      </c>
      <c r="M62" s="2287"/>
    </row>
    <row r="63" spans="1:13" ht="15.75" customHeight="1" x14ac:dyDescent="0.2">
      <c r="A63" s="2302" t="s">
        <v>165</v>
      </c>
      <c r="B63" s="1238" t="s">
        <v>640</v>
      </c>
      <c r="C63" s="957">
        <v>127</v>
      </c>
      <c r="D63" s="957">
        <v>3</v>
      </c>
      <c r="E63" s="957">
        <v>0</v>
      </c>
      <c r="F63" s="957">
        <v>0</v>
      </c>
      <c r="G63" s="957">
        <f t="shared" si="0"/>
        <v>130</v>
      </c>
      <c r="H63" s="957"/>
      <c r="I63" s="957"/>
      <c r="J63" s="957"/>
      <c r="K63" s="957"/>
      <c r="L63" s="1168" t="s">
        <v>396</v>
      </c>
      <c r="M63" s="2301" t="s">
        <v>456</v>
      </c>
    </row>
    <row r="64" spans="1:13" ht="15.75" customHeight="1" x14ac:dyDescent="0.2">
      <c r="A64" s="2303"/>
      <c r="B64" s="1453" t="s">
        <v>641</v>
      </c>
      <c r="C64" s="1042">
        <v>0</v>
      </c>
      <c r="D64" s="1042">
        <v>0</v>
      </c>
      <c r="E64" s="1042">
        <v>0</v>
      </c>
      <c r="F64" s="1042">
        <v>0</v>
      </c>
      <c r="G64" s="1042">
        <f t="shared" si="0"/>
        <v>0</v>
      </c>
      <c r="H64" s="1042"/>
      <c r="I64" s="1042"/>
      <c r="J64" s="1042"/>
      <c r="K64" s="1042"/>
      <c r="L64" s="1451" t="s">
        <v>397</v>
      </c>
      <c r="M64" s="2286"/>
    </row>
    <row r="65" spans="1:13" ht="15.75" customHeight="1" x14ac:dyDescent="0.2">
      <c r="A65" s="2303"/>
      <c r="B65" s="1453" t="s">
        <v>642</v>
      </c>
      <c r="C65" s="1042">
        <v>0</v>
      </c>
      <c r="D65" s="1042">
        <v>0</v>
      </c>
      <c r="E65" s="1042">
        <v>1</v>
      </c>
      <c r="F65" s="1042">
        <v>0</v>
      </c>
      <c r="G65" s="1042">
        <f t="shared" si="0"/>
        <v>1</v>
      </c>
      <c r="H65" s="1042"/>
      <c r="I65" s="1042"/>
      <c r="J65" s="1042"/>
      <c r="K65" s="1042"/>
      <c r="L65" s="1451" t="s">
        <v>399</v>
      </c>
      <c r="M65" s="2286"/>
    </row>
    <row r="66" spans="1:13" ht="15.75" customHeight="1" x14ac:dyDescent="0.2">
      <c r="A66" s="2303"/>
      <c r="B66" s="1453" t="s">
        <v>643</v>
      </c>
      <c r="C66" s="1042">
        <v>0</v>
      </c>
      <c r="D66" s="1042">
        <v>0</v>
      </c>
      <c r="E66" s="1042">
        <v>0</v>
      </c>
      <c r="F66" s="1042">
        <v>0</v>
      </c>
      <c r="G66" s="1042">
        <f t="shared" si="0"/>
        <v>0</v>
      </c>
      <c r="H66" s="1042"/>
      <c r="I66" s="1042"/>
      <c r="J66" s="1042"/>
      <c r="K66" s="1042"/>
      <c r="L66" s="1451" t="s">
        <v>411</v>
      </c>
      <c r="M66" s="2286"/>
    </row>
    <row r="67" spans="1:13" ht="15.75" customHeight="1" x14ac:dyDescent="0.2">
      <c r="A67" s="2303"/>
      <c r="B67" s="1453" t="s">
        <v>725</v>
      </c>
      <c r="C67" s="1042">
        <v>0</v>
      </c>
      <c r="D67" s="1042">
        <v>0</v>
      </c>
      <c r="E67" s="1042">
        <v>0</v>
      </c>
      <c r="F67" s="1042">
        <v>0</v>
      </c>
      <c r="G67" s="1042">
        <f t="shared" si="0"/>
        <v>0</v>
      </c>
      <c r="H67" s="1042"/>
      <c r="I67" s="1042"/>
      <c r="J67" s="1042"/>
      <c r="K67" s="1042"/>
      <c r="L67" s="1451" t="s">
        <v>639</v>
      </c>
      <c r="M67" s="2286"/>
    </row>
    <row r="68" spans="1:13" ht="15.75" customHeight="1" x14ac:dyDescent="0.2">
      <c r="A68" s="2303"/>
      <c r="B68" s="1453" t="s">
        <v>645</v>
      </c>
      <c r="C68" s="1042">
        <v>0</v>
      </c>
      <c r="D68" s="1042">
        <v>2</v>
      </c>
      <c r="E68" s="1042">
        <v>2</v>
      </c>
      <c r="F68" s="1042">
        <v>0</v>
      </c>
      <c r="G68" s="1042">
        <f t="shared" si="0"/>
        <v>4</v>
      </c>
      <c r="H68" s="1042"/>
      <c r="I68" s="1042"/>
      <c r="J68" s="1042"/>
      <c r="K68" s="1042"/>
      <c r="L68" s="1451" t="s">
        <v>440</v>
      </c>
      <c r="M68" s="2286"/>
    </row>
    <row r="69" spans="1:13" ht="15.75" customHeight="1" x14ac:dyDescent="0.2">
      <c r="A69" s="2303"/>
      <c r="B69" s="1453" t="s">
        <v>644</v>
      </c>
      <c r="C69" s="1042">
        <v>0</v>
      </c>
      <c r="D69" s="1042">
        <v>0</v>
      </c>
      <c r="E69" s="1042">
        <v>2</v>
      </c>
      <c r="F69" s="1042">
        <v>0</v>
      </c>
      <c r="G69" s="1042">
        <f t="shared" si="0"/>
        <v>2</v>
      </c>
      <c r="H69" s="1042"/>
      <c r="I69" s="1042"/>
      <c r="J69" s="1042"/>
      <c r="K69" s="1042"/>
      <c r="L69" s="1451" t="s">
        <v>586</v>
      </c>
      <c r="M69" s="2286"/>
    </row>
    <row r="70" spans="1:13" ht="15.75" customHeight="1" x14ac:dyDescent="0.2">
      <c r="A70" s="2310"/>
      <c r="B70" s="1454" t="s">
        <v>636</v>
      </c>
      <c r="C70" s="1166">
        <v>127</v>
      </c>
      <c r="D70" s="1166">
        <v>5</v>
      </c>
      <c r="E70" s="1166">
        <v>5</v>
      </c>
      <c r="F70" s="1166">
        <v>0</v>
      </c>
      <c r="G70" s="1166">
        <f t="shared" si="0"/>
        <v>137</v>
      </c>
      <c r="H70" s="1166"/>
      <c r="I70" s="1166"/>
      <c r="J70" s="1166"/>
      <c r="K70" s="1166"/>
      <c r="L70" s="1452" t="s">
        <v>395</v>
      </c>
      <c r="M70" s="2287"/>
    </row>
    <row r="71" spans="1:13" ht="15.75" customHeight="1" x14ac:dyDescent="0.2">
      <c r="A71" s="2304" t="s">
        <v>166</v>
      </c>
      <c r="B71" s="1239" t="s">
        <v>640</v>
      </c>
      <c r="C71" s="1240">
        <v>35</v>
      </c>
      <c r="D71" s="1240">
        <v>0</v>
      </c>
      <c r="E71" s="1240">
        <v>0</v>
      </c>
      <c r="F71" s="1240">
        <v>1</v>
      </c>
      <c r="G71" s="1241">
        <f>SUM(C71:F71)</f>
        <v>36</v>
      </c>
      <c r="H71" s="608"/>
      <c r="I71" s="608"/>
      <c r="J71" s="608"/>
      <c r="K71" s="608"/>
      <c r="L71" s="1242" t="s">
        <v>396</v>
      </c>
      <c r="M71" s="2307" t="s">
        <v>457</v>
      </c>
    </row>
    <row r="72" spans="1:13" ht="15.75" customHeight="1" x14ac:dyDescent="0.2">
      <c r="A72" s="2305"/>
      <c r="B72" s="683" t="s">
        <v>641</v>
      </c>
      <c r="C72" s="694">
        <v>0</v>
      </c>
      <c r="D72" s="694">
        <v>0</v>
      </c>
      <c r="E72" s="694">
        <v>0</v>
      </c>
      <c r="F72" s="694">
        <v>0</v>
      </c>
      <c r="G72" s="1243">
        <f t="shared" ref="G72:G78" si="1">SUM(C72:F72)</f>
        <v>0</v>
      </c>
      <c r="H72" s="608"/>
      <c r="I72" s="608"/>
      <c r="J72" s="608"/>
      <c r="K72" s="608"/>
      <c r="L72" s="684" t="s">
        <v>397</v>
      </c>
      <c r="M72" s="2308"/>
    </row>
    <row r="73" spans="1:13" ht="15.75" customHeight="1" x14ac:dyDescent="0.2">
      <c r="A73" s="2305"/>
      <c r="B73" s="1244" t="s">
        <v>642</v>
      </c>
      <c r="C73" s="694">
        <v>0</v>
      </c>
      <c r="D73" s="694">
        <v>0</v>
      </c>
      <c r="E73" s="694">
        <v>0</v>
      </c>
      <c r="F73" s="694">
        <v>0</v>
      </c>
      <c r="G73" s="1243">
        <f t="shared" si="1"/>
        <v>0</v>
      </c>
      <c r="H73" s="608"/>
      <c r="I73" s="608"/>
      <c r="J73" s="608"/>
      <c r="K73" s="608"/>
      <c r="L73" s="1245" t="s">
        <v>399</v>
      </c>
      <c r="M73" s="2308"/>
    </row>
    <row r="74" spans="1:13" ht="15.75" customHeight="1" x14ac:dyDescent="0.2">
      <c r="A74" s="2305"/>
      <c r="B74" s="683" t="s">
        <v>643</v>
      </c>
      <c r="C74" s="694">
        <v>0</v>
      </c>
      <c r="D74" s="694">
        <v>0</v>
      </c>
      <c r="E74" s="694">
        <v>0</v>
      </c>
      <c r="F74" s="694">
        <v>0</v>
      </c>
      <c r="G74" s="1243">
        <f t="shared" si="1"/>
        <v>0</v>
      </c>
      <c r="H74" s="608"/>
      <c r="I74" s="608"/>
      <c r="J74" s="608"/>
      <c r="K74" s="608"/>
      <c r="L74" s="684" t="s">
        <v>411</v>
      </c>
      <c r="M74" s="2308"/>
    </row>
    <row r="75" spans="1:13" ht="21.75" customHeight="1" x14ac:dyDescent="0.2">
      <c r="A75" s="2305"/>
      <c r="B75" s="1246" t="s">
        <v>725</v>
      </c>
      <c r="C75" s="1247">
        <v>0</v>
      </c>
      <c r="D75" s="1247">
        <v>0</v>
      </c>
      <c r="E75" s="1247">
        <v>0</v>
      </c>
      <c r="F75" s="1247">
        <v>0</v>
      </c>
      <c r="G75" s="1248">
        <f t="shared" si="1"/>
        <v>0</v>
      </c>
      <c r="H75" s="608"/>
      <c r="I75" s="608"/>
      <c r="J75" s="608"/>
      <c r="K75" s="608"/>
      <c r="L75" s="1249" t="s">
        <v>639</v>
      </c>
      <c r="M75" s="2308"/>
    </row>
    <row r="76" spans="1:13" ht="18" customHeight="1" x14ac:dyDescent="0.2">
      <c r="A76" s="2305"/>
      <c r="B76" s="1246" t="s">
        <v>645</v>
      </c>
      <c r="C76" s="1247">
        <v>0</v>
      </c>
      <c r="D76" s="1247">
        <v>0</v>
      </c>
      <c r="E76" s="1247">
        <v>0</v>
      </c>
      <c r="F76" s="1247">
        <v>0</v>
      </c>
      <c r="G76" s="1248">
        <f t="shared" si="1"/>
        <v>0</v>
      </c>
      <c r="H76" s="608"/>
      <c r="I76" s="608"/>
      <c r="J76" s="608"/>
      <c r="K76" s="608"/>
      <c r="L76" s="1249" t="s">
        <v>440</v>
      </c>
      <c r="M76" s="2308"/>
    </row>
    <row r="77" spans="1:13" ht="18" customHeight="1" x14ac:dyDescent="0.2">
      <c r="A77" s="2305"/>
      <c r="B77" s="1246" t="s">
        <v>644</v>
      </c>
      <c r="C77" s="1247">
        <v>0</v>
      </c>
      <c r="D77" s="1247">
        <v>0</v>
      </c>
      <c r="E77" s="1247">
        <v>0</v>
      </c>
      <c r="F77" s="1247">
        <v>0</v>
      </c>
      <c r="G77" s="1248">
        <f t="shared" si="1"/>
        <v>0</v>
      </c>
      <c r="H77" s="608"/>
      <c r="I77" s="608"/>
      <c r="J77" s="608"/>
      <c r="K77" s="608"/>
      <c r="L77" s="1249" t="s">
        <v>586</v>
      </c>
      <c r="M77" s="2308"/>
    </row>
    <row r="78" spans="1:13" ht="18" customHeight="1" x14ac:dyDescent="0.2">
      <c r="A78" s="2306"/>
      <c r="B78" s="678" t="s">
        <v>636</v>
      </c>
      <c r="C78" s="1250">
        <v>35</v>
      </c>
      <c r="D78" s="1250">
        <v>0</v>
      </c>
      <c r="E78" s="1250">
        <v>0</v>
      </c>
      <c r="F78" s="1250">
        <v>1</v>
      </c>
      <c r="G78" s="944">
        <f t="shared" si="1"/>
        <v>36</v>
      </c>
      <c r="H78" s="665"/>
      <c r="I78" s="665"/>
      <c r="J78" s="665"/>
      <c r="K78" s="665"/>
      <c r="L78" s="679" t="s">
        <v>395</v>
      </c>
      <c r="M78" s="2309"/>
    </row>
    <row r="79" spans="1:13" ht="15.75" x14ac:dyDescent="0.2">
      <c r="A79" s="2292"/>
      <c r="B79" s="960"/>
      <c r="C79" s="960"/>
      <c r="D79" s="960"/>
      <c r="E79" s="960"/>
      <c r="F79" s="960"/>
      <c r="G79" s="960"/>
      <c r="H79" s="960"/>
      <c r="I79" s="960"/>
      <c r="J79" s="960"/>
      <c r="K79" s="960"/>
      <c r="L79" s="960"/>
      <c r="M79" s="2295"/>
    </row>
    <row r="80" spans="1:13" ht="15.75" x14ac:dyDescent="0.2">
      <c r="A80" s="2293"/>
      <c r="B80" s="1225"/>
      <c r="C80" s="1225"/>
      <c r="D80" s="1225"/>
      <c r="E80" s="1225"/>
      <c r="F80" s="1225"/>
      <c r="G80" s="1225"/>
      <c r="H80" s="1225"/>
      <c r="I80" s="1225"/>
      <c r="J80" s="1225"/>
      <c r="K80" s="1225"/>
      <c r="L80" s="1225"/>
      <c r="M80" s="2296"/>
    </row>
    <row r="81" spans="1:18" ht="15.75" x14ac:dyDescent="0.2">
      <c r="A81" s="2293"/>
      <c r="B81" s="1225"/>
      <c r="C81" s="1225"/>
      <c r="D81" s="1225"/>
      <c r="E81" s="1225"/>
      <c r="F81" s="1225"/>
      <c r="G81" s="1225"/>
      <c r="H81" s="1225"/>
      <c r="I81" s="1225"/>
      <c r="J81" s="1225"/>
      <c r="K81" s="1225"/>
      <c r="L81" s="1225"/>
      <c r="M81" s="2296"/>
      <c r="N81" s="437"/>
      <c r="O81" s="437"/>
      <c r="P81" s="437"/>
      <c r="Q81" s="437"/>
      <c r="R81" s="437"/>
    </row>
    <row r="82" spans="1:18" ht="15.75" x14ac:dyDescent="0.2">
      <c r="A82" s="2293"/>
      <c r="B82" s="1225"/>
      <c r="C82" s="1225"/>
      <c r="D82" s="1225"/>
      <c r="E82" s="1225"/>
      <c r="F82" s="1225"/>
      <c r="G82" s="1225"/>
      <c r="H82" s="1225"/>
      <c r="I82" s="1225"/>
      <c r="J82" s="1225"/>
      <c r="K82" s="1225"/>
      <c r="L82" s="1225"/>
      <c r="M82" s="2296"/>
      <c r="N82" s="437"/>
      <c r="O82" s="437"/>
      <c r="P82" s="437"/>
      <c r="Q82" s="437"/>
      <c r="R82" s="437"/>
    </row>
    <row r="83" spans="1:18" ht="15.75" x14ac:dyDescent="0.2">
      <c r="A83" s="2293"/>
      <c r="B83" s="1225"/>
      <c r="C83" s="1225"/>
      <c r="D83" s="1225"/>
      <c r="E83" s="1225"/>
      <c r="F83" s="1225"/>
      <c r="G83" s="1225"/>
      <c r="H83" s="1225"/>
      <c r="I83" s="1225"/>
      <c r="J83" s="1225"/>
      <c r="K83" s="1225"/>
      <c r="L83" s="1225"/>
      <c r="M83" s="2296"/>
      <c r="N83" s="437"/>
      <c r="O83" s="437"/>
      <c r="P83" s="437"/>
      <c r="Q83" s="437"/>
      <c r="R83" s="437"/>
    </row>
    <row r="84" spans="1:18" ht="15.75" x14ac:dyDescent="0.2">
      <c r="A84" s="2293"/>
      <c r="B84" s="1225"/>
      <c r="C84" s="1225"/>
      <c r="D84" s="1225"/>
      <c r="E84" s="1225"/>
      <c r="F84" s="1225"/>
      <c r="G84" s="1225"/>
      <c r="H84" s="1225"/>
      <c r="I84" s="1225"/>
      <c r="J84" s="1225"/>
      <c r="K84" s="1225"/>
      <c r="L84" s="1225"/>
      <c r="M84" s="2296"/>
      <c r="N84" s="437"/>
      <c r="O84" s="437"/>
      <c r="P84" s="437"/>
      <c r="Q84" s="437"/>
      <c r="R84" s="437"/>
    </row>
    <row r="85" spans="1:18" ht="15.75" x14ac:dyDescent="0.2">
      <c r="A85" s="2293"/>
      <c r="B85" s="1225"/>
      <c r="C85" s="1225"/>
      <c r="D85" s="1225"/>
      <c r="E85" s="1225"/>
      <c r="F85" s="1225"/>
      <c r="G85" s="1225"/>
      <c r="H85" s="1225"/>
      <c r="I85" s="1225"/>
      <c r="J85" s="1225"/>
      <c r="K85" s="1225"/>
      <c r="L85" s="1225"/>
      <c r="M85" s="2296"/>
      <c r="N85" s="437"/>
      <c r="O85" s="437"/>
      <c r="P85" s="437"/>
      <c r="Q85" s="437"/>
      <c r="R85" s="437"/>
    </row>
    <row r="86" spans="1:18" ht="15.75" x14ac:dyDescent="0.2">
      <c r="A86" s="2294"/>
      <c r="B86" s="1226"/>
      <c r="C86" s="1226"/>
      <c r="D86" s="1226"/>
      <c r="E86" s="1226"/>
      <c r="F86" s="1226"/>
      <c r="G86" s="1226"/>
      <c r="H86" s="1226"/>
      <c r="I86" s="1226"/>
      <c r="J86" s="1226"/>
      <c r="K86" s="1226"/>
      <c r="L86" s="1226"/>
      <c r="M86" s="2297"/>
      <c r="N86" s="437"/>
      <c r="O86" s="437"/>
      <c r="P86" s="437"/>
      <c r="Q86" s="437"/>
      <c r="R86" s="437"/>
    </row>
    <row r="87" spans="1:18" ht="15.75" x14ac:dyDescent="0.2">
      <c r="B87" s="337"/>
      <c r="C87" s="427"/>
      <c r="D87" s="427"/>
      <c r="E87" s="427"/>
      <c r="F87" s="427"/>
      <c r="G87" s="337"/>
      <c r="H87" s="337"/>
      <c r="I87" s="337"/>
      <c r="J87" s="337"/>
      <c r="K87" s="337"/>
      <c r="L87" s="337"/>
      <c r="M87" s="427"/>
      <c r="N87" s="437"/>
      <c r="O87" s="437"/>
      <c r="P87" s="437"/>
      <c r="Q87" s="437"/>
      <c r="R87" s="437"/>
    </row>
    <row r="88" spans="1:18" ht="15.75" x14ac:dyDescent="0.2">
      <c r="B88" s="392"/>
      <c r="C88" s="437"/>
      <c r="D88" s="437"/>
      <c r="E88" s="437"/>
      <c r="F88" s="437"/>
      <c r="G88" s="392"/>
      <c r="H88" s="392"/>
      <c r="I88" s="392"/>
      <c r="J88" s="392"/>
      <c r="K88" s="392"/>
      <c r="L88" s="392"/>
      <c r="M88" s="437"/>
      <c r="N88" s="437"/>
      <c r="O88" s="437"/>
      <c r="P88" s="437"/>
      <c r="Q88" s="437"/>
      <c r="R88" s="437"/>
    </row>
    <row r="89" spans="1:18" ht="15.75" x14ac:dyDescent="0.2">
      <c r="B89" s="392"/>
      <c r="C89" s="437"/>
      <c r="D89" s="437"/>
      <c r="E89" s="437"/>
      <c r="F89" s="437"/>
      <c r="G89" s="392"/>
      <c r="H89" s="392"/>
      <c r="I89" s="392"/>
      <c r="J89" s="392"/>
      <c r="K89" s="392"/>
      <c r="L89" s="392"/>
      <c r="M89" s="437"/>
      <c r="N89" s="437"/>
      <c r="O89" s="437"/>
      <c r="P89" s="437"/>
      <c r="Q89" s="437"/>
      <c r="R89" s="437"/>
    </row>
    <row r="90" spans="1:18" ht="15.75" x14ac:dyDescent="0.2">
      <c r="B90" s="437"/>
      <c r="C90" s="437"/>
      <c r="D90" s="437"/>
      <c r="E90" s="437"/>
      <c r="F90" s="437"/>
      <c r="G90" s="392"/>
      <c r="H90" s="392"/>
      <c r="I90" s="392"/>
      <c r="J90" s="392"/>
      <c r="K90" s="392"/>
      <c r="L90" s="392"/>
      <c r="M90" s="437"/>
      <c r="N90" s="437"/>
      <c r="O90" s="437"/>
      <c r="P90" s="437"/>
      <c r="Q90" s="437"/>
      <c r="R90" s="437"/>
    </row>
    <row r="91" spans="1:18" ht="15.75" x14ac:dyDescent="0.2">
      <c r="B91" s="437"/>
      <c r="C91" s="437"/>
      <c r="D91" s="437"/>
      <c r="E91" s="437"/>
      <c r="F91" s="437"/>
      <c r="G91" s="392"/>
      <c r="H91" s="392"/>
      <c r="I91" s="392"/>
      <c r="J91" s="392"/>
      <c r="K91" s="392"/>
      <c r="L91" s="392"/>
      <c r="M91" s="437"/>
      <c r="N91" s="437"/>
      <c r="O91" s="437"/>
      <c r="P91" s="437"/>
      <c r="Q91" s="437"/>
      <c r="R91" s="437"/>
    </row>
    <row r="92" spans="1:18" ht="15.75" x14ac:dyDescent="0.2">
      <c r="B92" s="437"/>
      <c r="C92" s="437"/>
      <c r="D92" s="437"/>
      <c r="E92" s="437"/>
      <c r="F92" s="437"/>
      <c r="G92" s="392"/>
      <c r="H92" s="392"/>
      <c r="I92" s="392"/>
      <c r="J92" s="392"/>
      <c r="K92" s="392"/>
      <c r="L92" s="392"/>
      <c r="M92" s="437"/>
      <c r="N92" s="437"/>
      <c r="O92" s="437"/>
      <c r="P92" s="437"/>
      <c r="Q92" s="437"/>
      <c r="R92" s="437"/>
    </row>
    <row r="93" spans="1:18" ht="15.75" x14ac:dyDescent="0.2">
      <c r="B93" s="437"/>
      <c r="C93" s="437"/>
      <c r="D93" s="437"/>
      <c r="E93" s="437"/>
      <c r="F93" s="437"/>
      <c r="G93" s="392"/>
      <c r="H93" s="392"/>
      <c r="I93" s="392"/>
      <c r="J93" s="392"/>
      <c r="K93" s="392"/>
      <c r="L93" s="392"/>
      <c r="M93" s="437"/>
      <c r="N93" s="437"/>
      <c r="O93" s="437"/>
      <c r="P93" s="437"/>
      <c r="Q93" s="437"/>
      <c r="R93" s="437"/>
    </row>
    <row r="94" spans="1:18" ht="15.75" x14ac:dyDescent="0.2">
      <c r="B94" s="437"/>
      <c r="C94" s="437"/>
      <c r="D94" s="437"/>
      <c r="E94" s="437"/>
      <c r="F94" s="437"/>
      <c r="G94" s="392"/>
      <c r="H94" s="392"/>
      <c r="I94" s="392"/>
      <c r="J94" s="392"/>
      <c r="K94" s="392"/>
      <c r="L94" s="392"/>
      <c r="M94" s="437"/>
      <c r="N94" s="437"/>
      <c r="O94" s="437"/>
      <c r="P94" s="437"/>
      <c r="Q94" s="437"/>
      <c r="R94" s="437"/>
    </row>
    <row r="95" spans="1:18" ht="15.75" x14ac:dyDescent="0.2">
      <c r="B95" s="437"/>
      <c r="C95" s="437"/>
      <c r="D95" s="437"/>
      <c r="E95" s="437"/>
      <c r="F95" s="437"/>
      <c r="G95" s="392"/>
      <c r="H95" s="392"/>
      <c r="I95" s="392"/>
      <c r="J95" s="392"/>
      <c r="K95" s="392"/>
      <c r="L95" s="392"/>
      <c r="M95" s="437"/>
      <c r="N95" s="437"/>
      <c r="O95" s="437"/>
      <c r="P95" s="437"/>
      <c r="Q95" s="437"/>
      <c r="R95" s="437"/>
    </row>
    <row r="96" spans="1:18" ht="15.75" x14ac:dyDescent="0.2">
      <c r="B96" s="437"/>
      <c r="C96" s="437"/>
      <c r="D96" s="437"/>
      <c r="E96" s="437"/>
      <c r="F96" s="437"/>
      <c r="G96" s="392"/>
      <c r="H96" s="392"/>
      <c r="I96" s="392"/>
      <c r="J96" s="392"/>
      <c r="K96" s="392"/>
      <c r="L96" s="392"/>
      <c r="M96" s="437"/>
      <c r="N96" s="437"/>
      <c r="O96" s="437"/>
      <c r="P96" s="437"/>
      <c r="Q96" s="437"/>
      <c r="R96" s="437"/>
    </row>
    <row r="97" spans="2:18" ht="15.75" x14ac:dyDescent="0.2">
      <c r="B97" s="437"/>
      <c r="C97" s="437"/>
      <c r="D97" s="437"/>
      <c r="E97" s="437"/>
      <c r="F97" s="437"/>
      <c r="G97" s="392"/>
      <c r="H97" s="392"/>
      <c r="I97" s="392"/>
      <c r="J97" s="392"/>
      <c r="K97" s="392"/>
      <c r="L97" s="392"/>
      <c r="M97" s="437"/>
      <c r="N97" s="437"/>
      <c r="O97" s="437"/>
      <c r="P97" s="437"/>
      <c r="Q97" s="437"/>
      <c r="R97" s="437"/>
    </row>
    <row r="98" spans="2:18" ht="15.75" x14ac:dyDescent="0.2">
      <c r="B98" s="437"/>
      <c r="C98" s="437"/>
      <c r="D98" s="437"/>
      <c r="E98" s="437"/>
      <c r="F98" s="437"/>
      <c r="G98" s="437"/>
      <c r="H98" s="437"/>
      <c r="I98" s="437"/>
      <c r="J98" s="437"/>
      <c r="K98" s="437"/>
      <c r="L98" s="437"/>
      <c r="M98" s="437"/>
      <c r="N98" s="437"/>
      <c r="O98" s="437"/>
      <c r="P98" s="437"/>
      <c r="Q98" s="437"/>
      <c r="R98" s="437"/>
    </row>
    <row r="99" spans="2:18" ht="15.75" x14ac:dyDescent="0.2">
      <c r="B99" s="437"/>
      <c r="C99" s="437"/>
      <c r="D99" s="437"/>
      <c r="E99" s="437"/>
      <c r="F99" s="437"/>
      <c r="G99" s="437"/>
      <c r="H99" s="437"/>
      <c r="I99" s="437"/>
      <c r="J99" s="437"/>
      <c r="K99" s="437"/>
      <c r="L99" s="437"/>
      <c r="M99" s="437"/>
      <c r="N99" s="437"/>
      <c r="O99" s="437"/>
      <c r="P99" s="437"/>
      <c r="Q99" s="437"/>
      <c r="R99" s="437"/>
    </row>
    <row r="100" spans="2:18" ht="15.75" x14ac:dyDescent="0.2">
      <c r="B100" s="437"/>
      <c r="C100" s="437"/>
      <c r="D100" s="437"/>
      <c r="E100" s="437"/>
      <c r="F100" s="437"/>
      <c r="G100" s="437"/>
      <c r="H100" s="437"/>
      <c r="I100" s="437"/>
      <c r="J100" s="437"/>
      <c r="K100" s="437"/>
      <c r="L100" s="437"/>
      <c r="M100" s="437"/>
      <c r="N100" s="437"/>
      <c r="O100" s="437"/>
      <c r="P100" s="437"/>
      <c r="Q100" s="437"/>
      <c r="R100" s="437"/>
    </row>
    <row r="101" spans="2:18" ht="15.75" x14ac:dyDescent="0.2">
      <c r="B101" s="437"/>
      <c r="C101" s="437"/>
      <c r="D101" s="437"/>
      <c r="E101" s="437"/>
      <c r="F101" s="437"/>
      <c r="G101" s="437"/>
      <c r="H101" s="437"/>
      <c r="I101" s="437"/>
      <c r="J101" s="437"/>
      <c r="K101" s="437"/>
      <c r="L101" s="437"/>
      <c r="M101" s="437"/>
      <c r="N101" s="437"/>
      <c r="O101" s="437"/>
      <c r="P101" s="437"/>
      <c r="Q101" s="437"/>
      <c r="R101" s="437"/>
    </row>
    <row r="102" spans="2:18" ht="15.75" x14ac:dyDescent="0.2"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7"/>
      <c r="N102" s="437"/>
      <c r="O102" s="437"/>
      <c r="P102" s="437"/>
      <c r="Q102" s="437"/>
      <c r="R102" s="437"/>
    </row>
    <row r="103" spans="2:18" ht="15.75" x14ac:dyDescent="0.2">
      <c r="B103" s="437"/>
      <c r="C103" s="437"/>
      <c r="D103" s="437"/>
      <c r="E103" s="437"/>
      <c r="F103" s="437"/>
      <c r="G103" s="437"/>
      <c r="H103" s="437"/>
      <c r="I103" s="437"/>
      <c r="J103" s="437"/>
      <c r="K103" s="437"/>
      <c r="L103" s="437"/>
      <c r="M103" s="437"/>
      <c r="N103" s="437"/>
      <c r="O103" s="437"/>
      <c r="P103" s="437"/>
      <c r="Q103" s="437"/>
      <c r="R103" s="437"/>
    </row>
    <row r="104" spans="2:18" ht="15.75" x14ac:dyDescent="0.2">
      <c r="B104" s="437"/>
      <c r="C104" s="437"/>
      <c r="D104" s="437"/>
      <c r="E104" s="437"/>
      <c r="F104" s="437"/>
      <c r="G104" s="437"/>
      <c r="H104" s="437"/>
      <c r="I104" s="437"/>
      <c r="J104" s="437"/>
      <c r="K104" s="437"/>
      <c r="L104" s="437"/>
      <c r="M104" s="437"/>
      <c r="N104" s="437"/>
      <c r="O104" s="437"/>
      <c r="P104" s="437"/>
      <c r="Q104" s="437"/>
      <c r="R104" s="437"/>
    </row>
    <row r="105" spans="2:18" ht="15.75" x14ac:dyDescent="0.2">
      <c r="B105" s="437"/>
      <c r="C105" s="437"/>
      <c r="D105" s="437"/>
      <c r="E105" s="437"/>
      <c r="F105" s="437"/>
      <c r="G105" s="437"/>
      <c r="H105" s="437"/>
      <c r="I105" s="437"/>
      <c r="J105" s="437"/>
      <c r="K105" s="437"/>
      <c r="L105" s="437"/>
      <c r="M105" s="437"/>
      <c r="N105" s="437"/>
      <c r="O105" s="437"/>
      <c r="P105" s="437"/>
      <c r="Q105" s="437"/>
      <c r="R105" s="437"/>
    </row>
    <row r="106" spans="2:18" ht="15.75" x14ac:dyDescent="0.2">
      <c r="B106" s="437"/>
      <c r="C106" s="437"/>
      <c r="D106" s="437"/>
      <c r="E106" s="437"/>
      <c r="F106" s="437"/>
      <c r="G106" s="437"/>
      <c r="H106" s="437"/>
      <c r="I106" s="437"/>
      <c r="J106" s="437"/>
      <c r="K106" s="437"/>
      <c r="L106" s="437"/>
      <c r="M106" s="437"/>
      <c r="N106" s="437"/>
      <c r="O106" s="437"/>
      <c r="P106" s="437"/>
      <c r="Q106" s="437"/>
      <c r="R106" s="437"/>
    </row>
    <row r="107" spans="2:18" ht="15.75" x14ac:dyDescent="0.2">
      <c r="B107" s="437"/>
      <c r="C107" s="437"/>
      <c r="D107" s="437"/>
      <c r="E107" s="437"/>
      <c r="F107" s="437"/>
      <c r="G107" s="437"/>
      <c r="H107" s="437"/>
      <c r="I107" s="437"/>
      <c r="J107" s="437"/>
      <c r="K107" s="437"/>
      <c r="L107" s="437"/>
      <c r="M107" s="437"/>
      <c r="N107" s="437"/>
      <c r="O107" s="437"/>
      <c r="P107" s="437"/>
      <c r="Q107" s="437"/>
      <c r="R107" s="437"/>
    </row>
    <row r="108" spans="2:18" ht="15.75" x14ac:dyDescent="0.2">
      <c r="B108" s="437"/>
      <c r="C108" s="437"/>
      <c r="D108" s="437"/>
      <c r="E108" s="437"/>
      <c r="F108" s="437"/>
      <c r="G108" s="437"/>
      <c r="H108" s="437"/>
      <c r="I108" s="437"/>
      <c r="J108" s="437"/>
      <c r="K108" s="437"/>
      <c r="L108" s="437"/>
      <c r="M108" s="437"/>
      <c r="N108" s="437"/>
      <c r="O108" s="437"/>
      <c r="P108" s="437"/>
      <c r="Q108" s="437"/>
      <c r="R108" s="437"/>
    </row>
    <row r="109" spans="2:18" ht="15.75" x14ac:dyDescent="0.2">
      <c r="B109" s="437"/>
      <c r="C109" s="437"/>
      <c r="D109" s="437"/>
      <c r="E109" s="437"/>
      <c r="F109" s="437"/>
      <c r="G109" s="437"/>
      <c r="H109" s="437"/>
      <c r="I109" s="437"/>
      <c r="J109" s="437"/>
      <c r="K109" s="437"/>
      <c r="L109" s="437"/>
      <c r="M109" s="437"/>
      <c r="N109" s="437"/>
      <c r="O109" s="437"/>
      <c r="P109" s="437"/>
      <c r="Q109" s="437"/>
      <c r="R109" s="437"/>
    </row>
    <row r="110" spans="2:18" ht="15.75" x14ac:dyDescent="0.2">
      <c r="B110" s="437"/>
      <c r="C110" s="437"/>
      <c r="D110" s="437"/>
      <c r="E110" s="437"/>
      <c r="F110" s="437"/>
      <c r="G110" s="437"/>
      <c r="H110" s="437"/>
      <c r="I110" s="437"/>
      <c r="J110" s="437"/>
      <c r="K110" s="437"/>
      <c r="L110" s="437"/>
      <c r="M110" s="437"/>
      <c r="N110" s="437"/>
      <c r="O110" s="437"/>
      <c r="P110" s="437"/>
      <c r="Q110" s="437"/>
      <c r="R110" s="437"/>
    </row>
    <row r="111" spans="2:18" ht="15.75" x14ac:dyDescent="0.2">
      <c r="B111" s="392"/>
    </row>
    <row r="112" spans="2:18" ht="15.75" x14ac:dyDescent="0.2">
      <c r="B112" s="392"/>
    </row>
    <row r="113" spans="2:2" ht="15.75" x14ac:dyDescent="0.2">
      <c r="B113" s="333"/>
    </row>
    <row r="114" spans="2:2" ht="15.75" x14ac:dyDescent="0.2">
      <c r="B114" s="338"/>
    </row>
    <row r="115" spans="2:2" ht="15.75" x14ac:dyDescent="0.2">
      <c r="B115" s="392"/>
    </row>
    <row r="116" spans="2:2" ht="15.75" x14ac:dyDescent="0.2">
      <c r="B116" s="392"/>
    </row>
    <row r="117" spans="2:2" ht="15.75" x14ac:dyDescent="0.2">
      <c r="B117" s="392"/>
    </row>
    <row r="118" spans="2:2" ht="15.75" x14ac:dyDescent="0.2">
      <c r="B118" s="392"/>
    </row>
  </sheetData>
  <mergeCells count="29">
    <mergeCell ref="A15:A22"/>
    <mergeCell ref="M15:M22"/>
    <mergeCell ref="A23:A30"/>
    <mergeCell ref="A2:M2"/>
    <mergeCell ref="A3:M3"/>
    <mergeCell ref="A4:A5"/>
    <mergeCell ref="B4:B5"/>
    <mergeCell ref="C4:F4"/>
    <mergeCell ref="M4:M5"/>
    <mergeCell ref="L4:L5"/>
    <mergeCell ref="A7:A14"/>
    <mergeCell ref="M7:M14"/>
    <mergeCell ref="A6:B6"/>
    <mergeCell ref="L6:M6"/>
    <mergeCell ref="A79:A86"/>
    <mergeCell ref="M79:M86"/>
    <mergeCell ref="A31:A38"/>
    <mergeCell ref="M31:M38"/>
    <mergeCell ref="M23:M30"/>
    <mergeCell ref="M47:M54"/>
    <mergeCell ref="A47:A54"/>
    <mergeCell ref="A55:A62"/>
    <mergeCell ref="M55:M62"/>
    <mergeCell ref="A39:A46"/>
    <mergeCell ref="M39:M46"/>
    <mergeCell ref="A71:A78"/>
    <mergeCell ref="M71:M78"/>
    <mergeCell ref="A63:A70"/>
    <mergeCell ref="M63:M70"/>
  </mergeCells>
  <printOptions horizontalCentered="1" verticalCentered="1"/>
  <pageMargins left="0.44" right="0.41" top="0.48" bottom="0.52" header="0.3" footer="0.3"/>
  <pageSetup paperSize="9" scale="60" orientation="portrait" verticalDpi="0" r:id="rId1"/>
  <headerFooter>
    <oddFooter>&amp;C&amp;14 40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73"/>
  <sheetViews>
    <sheetView rightToLeft="1" view="pageBreakPreview" topLeftCell="A34" zoomScale="60" workbookViewId="0">
      <selection activeCell="B32" sqref="B32"/>
    </sheetView>
  </sheetViews>
  <sheetFormatPr defaultRowHeight="14.25" x14ac:dyDescent="0.2"/>
  <cols>
    <col min="1" max="1" width="31.625" customWidth="1"/>
    <col min="2" max="2" width="20.375" customWidth="1"/>
    <col min="3" max="3" width="8.125" customWidth="1"/>
    <col min="4" max="4" width="7.375" customWidth="1"/>
    <col min="5" max="5" width="9.75" customWidth="1"/>
    <col min="6" max="6" width="13.75" customWidth="1"/>
    <col min="7" max="7" width="11.875" style="363" customWidth="1"/>
    <col min="8" max="11" width="0" hidden="1" customWidth="1"/>
    <col min="12" max="12" width="22" customWidth="1"/>
    <col min="13" max="13" width="30.875" customWidth="1"/>
  </cols>
  <sheetData>
    <row r="1" spans="1:13" ht="29.25" customHeight="1" x14ac:dyDescent="0.2">
      <c r="A1" s="407" t="s">
        <v>892</v>
      </c>
      <c r="B1" s="393"/>
      <c r="C1" s="393"/>
      <c r="D1" s="393"/>
      <c r="E1" s="393"/>
      <c r="F1" s="393"/>
      <c r="G1" s="967"/>
      <c r="H1" s="15"/>
      <c r="I1" s="15"/>
      <c r="J1" s="15"/>
      <c r="K1" s="15"/>
      <c r="L1" s="15"/>
      <c r="M1" s="486" t="s">
        <v>893</v>
      </c>
    </row>
    <row r="2" spans="1:13" ht="38.25" customHeight="1" x14ac:dyDescent="0.2">
      <c r="A2" s="2229" t="s">
        <v>836</v>
      </c>
      <c r="B2" s="2229"/>
      <c r="C2" s="2229"/>
      <c r="D2" s="2229"/>
      <c r="E2" s="2229"/>
      <c r="F2" s="2229"/>
      <c r="G2" s="2229"/>
      <c r="H2" s="2229"/>
      <c r="I2" s="2229"/>
      <c r="J2" s="2229"/>
      <c r="K2" s="2229"/>
      <c r="L2" s="2229"/>
      <c r="M2" s="2229"/>
    </row>
    <row r="3" spans="1:13" ht="47.25" customHeight="1" thickBot="1" x14ac:dyDescent="0.25">
      <c r="A3" s="1498" t="s">
        <v>837</v>
      </c>
      <c r="B3" s="1498"/>
      <c r="C3" s="1498"/>
      <c r="D3" s="1498"/>
      <c r="E3" s="1498"/>
      <c r="F3" s="1498"/>
      <c r="G3" s="1498"/>
      <c r="H3" s="1498"/>
      <c r="I3" s="1498"/>
      <c r="J3" s="1498"/>
      <c r="K3" s="1498"/>
      <c r="L3" s="1498"/>
      <c r="M3" s="1498"/>
    </row>
    <row r="4" spans="1:13" ht="25.5" customHeight="1" thickBot="1" x14ac:dyDescent="0.25">
      <c r="A4" s="2332" t="s">
        <v>290</v>
      </c>
      <c r="B4" s="2237" t="s">
        <v>627</v>
      </c>
      <c r="C4" s="2239" t="s">
        <v>553</v>
      </c>
      <c r="D4" s="2239"/>
      <c r="E4" s="2239"/>
      <c r="F4" s="2239"/>
      <c r="G4" s="900" t="s">
        <v>636</v>
      </c>
      <c r="H4" s="607"/>
      <c r="I4" s="607"/>
      <c r="J4" s="607"/>
      <c r="K4" s="607"/>
      <c r="L4" s="2334" t="s">
        <v>390</v>
      </c>
      <c r="M4" s="2333" t="s">
        <v>405</v>
      </c>
    </row>
    <row r="5" spans="1:13" ht="21" customHeight="1" thickBot="1" x14ac:dyDescent="0.25">
      <c r="A5" s="2289"/>
      <c r="B5" s="2238"/>
      <c r="C5" s="1439">
        <v>4</v>
      </c>
      <c r="D5" s="1439">
        <v>6</v>
      </c>
      <c r="E5" s="1439">
        <v>8</v>
      </c>
      <c r="F5" s="1439" t="s">
        <v>781</v>
      </c>
      <c r="G5" s="901" t="s">
        <v>395</v>
      </c>
      <c r="H5" s="607"/>
      <c r="I5" s="607"/>
      <c r="J5" s="607"/>
      <c r="K5" s="607"/>
      <c r="L5" s="2244"/>
      <c r="M5" s="2291"/>
    </row>
    <row r="6" spans="1:13" ht="22.5" customHeight="1" thickBot="1" x14ac:dyDescent="0.25">
      <c r="A6" s="548" t="s">
        <v>746</v>
      </c>
      <c r="B6" s="549"/>
      <c r="C6" s="554"/>
      <c r="D6" s="554"/>
      <c r="E6" s="554"/>
      <c r="F6" s="554"/>
      <c r="G6" s="555"/>
      <c r="H6" s="543"/>
      <c r="I6" s="543"/>
      <c r="J6" s="543"/>
      <c r="K6" s="543"/>
      <c r="L6" s="550"/>
      <c r="M6" s="602" t="s">
        <v>792</v>
      </c>
    </row>
    <row r="7" spans="1:13" ht="19.5" customHeight="1" x14ac:dyDescent="0.2">
      <c r="A7" s="2335" t="s">
        <v>896</v>
      </c>
      <c r="B7" s="1445" t="s">
        <v>640</v>
      </c>
      <c r="C7" s="1251">
        <v>97</v>
      </c>
      <c r="D7" s="1251">
        <v>2</v>
      </c>
      <c r="E7" s="1251">
        <v>0</v>
      </c>
      <c r="F7" s="1251">
        <v>0</v>
      </c>
      <c r="G7" s="1251">
        <f t="shared" ref="G7:G30" si="0">SUM(C7:F7)</f>
        <v>99</v>
      </c>
      <c r="H7" s="1446"/>
      <c r="I7" s="1446"/>
      <c r="J7" s="1446"/>
      <c r="K7" s="1446"/>
      <c r="L7" s="1447" t="s">
        <v>396</v>
      </c>
      <c r="M7" s="2207" t="s">
        <v>897</v>
      </c>
    </row>
    <row r="8" spans="1:13" ht="20.100000000000001" customHeight="1" x14ac:dyDescent="0.2">
      <c r="A8" s="2232"/>
      <c r="B8" s="557" t="s">
        <v>641</v>
      </c>
      <c r="C8" s="939">
        <v>1</v>
      </c>
      <c r="D8" s="939">
        <v>0</v>
      </c>
      <c r="E8" s="939">
        <v>0</v>
      </c>
      <c r="F8" s="939">
        <v>0</v>
      </c>
      <c r="G8" s="939">
        <f t="shared" si="0"/>
        <v>1</v>
      </c>
      <c r="H8" s="744"/>
      <c r="I8" s="744"/>
      <c r="J8" s="744"/>
      <c r="K8" s="744"/>
      <c r="L8" s="565" t="s">
        <v>397</v>
      </c>
      <c r="M8" s="2056"/>
    </row>
    <row r="9" spans="1:13" ht="20.100000000000001" customHeight="1" x14ac:dyDescent="0.2">
      <c r="A9" s="2232"/>
      <c r="B9" s="557" t="s">
        <v>642</v>
      </c>
      <c r="C9" s="939">
        <v>0</v>
      </c>
      <c r="D9" s="939">
        <v>5</v>
      </c>
      <c r="E9" s="939">
        <v>0</v>
      </c>
      <c r="F9" s="939">
        <v>0</v>
      </c>
      <c r="G9" s="939">
        <f t="shared" si="0"/>
        <v>5</v>
      </c>
      <c r="H9" s="744"/>
      <c r="I9" s="744"/>
      <c r="J9" s="744"/>
      <c r="K9" s="744"/>
      <c r="L9" s="565" t="s">
        <v>399</v>
      </c>
      <c r="M9" s="2056"/>
    </row>
    <row r="10" spans="1:13" ht="20.100000000000001" customHeight="1" x14ac:dyDescent="0.2">
      <c r="A10" s="2232"/>
      <c r="B10" s="557" t="s">
        <v>643</v>
      </c>
      <c r="C10" s="939">
        <v>0</v>
      </c>
      <c r="D10" s="939">
        <v>0</v>
      </c>
      <c r="E10" s="939">
        <v>0</v>
      </c>
      <c r="F10" s="939">
        <v>0</v>
      </c>
      <c r="G10" s="939">
        <f t="shared" si="0"/>
        <v>0</v>
      </c>
      <c r="H10" s="744"/>
      <c r="I10" s="744"/>
      <c r="J10" s="744"/>
      <c r="K10" s="744"/>
      <c r="L10" s="565" t="s">
        <v>411</v>
      </c>
      <c r="M10" s="2056"/>
    </row>
    <row r="11" spans="1:13" ht="20.100000000000001" customHeight="1" x14ac:dyDescent="0.2">
      <c r="A11" s="2232"/>
      <c r="B11" s="557" t="s">
        <v>727</v>
      </c>
      <c r="C11" s="939">
        <v>0</v>
      </c>
      <c r="D11" s="939">
        <v>0</v>
      </c>
      <c r="E11" s="939">
        <v>0</v>
      </c>
      <c r="F11" s="939">
        <v>0</v>
      </c>
      <c r="G11" s="939">
        <f t="shared" si="0"/>
        <v>0</v>
      </c>
      <c r="H11" s="744"/>
      <c r="I11" s="744"/>
      <c r="J11" s="744"/>
      <c r="K11" s="744"/>
      <c r="L11" s="565" t="s">
        <v>639</v>
      </c>
      <c r="M11" s="2056"/>
    </row>
    <row r="12" spans="1:13" ht="20.100000000000001" customHeight="1" x14ac:dyDescent="0.2">
      <c r="A12" s="2232"/>
      <c r="B12" s="557" t="s">
        <v>645</v>
      </c>
      <c r="C12" s="939">
        <v>0</v>
      </c>
      <c r="D12" s="939">
        <v>5</v>
      </c>
      <c r="E12" s="939">
        <v>0</v>
      </c>
      <c r="F12" s="939">
        <v>0</v>
      </c>
      <c r="G12" s="939">
        <f t="shared" si="0"/>
        <v>5</v>
      </c>
      <c r="H12" s="744"/>
      <c r="I12" s="744"/>
      <c r="J12" s="744"/>
      <c r="K12" s="744"/>
      <c r="L12" s="565" t="s">
        <v>440</v>
      </c>
      <c r="M12" s="2056"/>
    </row>
    <row r="13" spans="1:13" ht="20.100000000000001" customHeight="1" x14ac:dyDescent="0.2">
      <c r="A13" s="2232"/>
      <c r="B13" s="557" t="s">
        <v>644</v>
      </c>
      <c r="C13" s="939">
        <v>6</v>
      </c>
      <c r="D13" s="939">
        <v>24</v>
      </c>
      <c r="E13" s="939">
        <v>5</v>
      </c>
      <c r="F13" s="939">
        <v>7</v>
      </c>
      <c r="G13" s="939">
        <f t="shared" si="0"/>
        <v>42</v>
      </c>
      <c r="H13" s="744"/>
      <c r="I13" s="744"/>
      <c r="J13" s="744"/>
      <c r="K13" s="744"/>
      <c r="L13" s="565" t="s">
        <v>586</v>
      </c>
      <c r="M13" s="2056"/>
    </row>
    <row r="14" spans="1:13" ht="20.100000000000001" customHeight="1" x14ac:dyDescent="0.2">
      <c r="A14" s="2336"/>
      <c r="B14" s="713" t="s">
        <v>636</v>
      </c>
      <c r="C14" s="943">
        <v>104</v>
      </c>
      <c r="D14" s="943">
        <v>36</v>
      </c>
      <c r="E14" s="943">
        <v>5</v>
      </c>
      <c r="F14" s="943">
        <v>7</v>
      </c>
      <c r="G14" s="943">
        <f t="shared" si="0"/>
        <v>152</v>
      </c>
      <c r="H14" s="745"/>
      <c r="I14" s="745"/>
      <c r="J14" s="745"/>
      <c r="K14" s="745"/>
      <c r="L14" s="715" t="s">
        <v>395</v>
      </c>
      <c r="M14" s="2259"/>
    </row>
    <row r="15" spans="1:13" ht="20.100000000000001" customHeight="1" x14ac:dyDescent="0.2">
      <c r="A15" s="2335" t="s">
        <v>661</v>
      </c>
      <c r="B15" s="559" t="s">
        <v>640</v>
      </c>
      <c r="C15" s="938">
        <v>10</v>
      </c>
      <c r="D15" s="938">
        <v>3</v>
      </c>
      <c r="E15" s="938">
        <v>0</v>
      </c>
      <c r="F15" s="938">
        <v>0</v>
      </c>
      <c r="G15" s="1041">
        <f t="shared" si="0"/>
        <v>13</v>
      </c>
      <c r="H15" s="723"/>
      <c r="I15" s="723"/>
      <c r="J15" s="723"/>
      <c r="K15" s="723"/>
      <c r="L15" s="576" t="s">
        <v>396</v>
      </c>
      <c r="M15" s="2256" t="s">
        <v>801</v>
      </c>
    </row>
    <row r="16" spans="1:13" ht="20.100000000000001" customHeight="1" x14ac:dyDescent="0.2">
      <c r="A16" s="2232"/>
      <c r="B16" s="559" t="s">
        <v>641</v>
      </c>
      <c r="C16" s="938">
        <v>0</v>
      </c>
      <c r="D16" s="938">
        <v>0</v>
      </c>
      <c r="E16" s="938">
        <v>0</v>
      </c>
      <c r="F16" s="938">
        <v>0</v>
      </c>
      <c r="G16" s="1169">
        <f t="shared" si="0"/>
        <v>0</v>
      </c>
      <c r="H16" s="723"/>
      <c r="I16" s="723"/>
      <c r="J16" s="723"/>
      <c r="K16" s="723"/>
      <c r="L16" s="576" t="s">
        <v>397</v>
      </c>
      <c r="M16" s="2257"/>
    </row>
    <row r="17" spans="1:21" ht="20.100000000000001" customHeight="1" x14ac:dyDescent="0.2">
      <c r="A17" s="2232"/>
      <c r="B17" s="559" t="s">
        <v>642</v>
      </c>
      <c r="C17" s="938">
        <v>0</v>
      </c>
      <c r="D17" s="938">
        <v>0</v>
      </c>
      <c r="E17" s="938">
        <v>0</v>
      </c>
      <c r="F17" s="938">
        <v>0</v>
      </c>
      <c r="G17" s="1169">
        <f t="shared" si="0"/>
        <v>0</v>
      </c>
      <c r="H17" s="723"/>
      <c r="I17" s="723"/>
      <c r="J17" s="723"/>
      <c r="K17" s="723"/>
      <c r="L17" s="576" t="s">
        <v>399</v>
      </c>
      <c r="M17" s="2257"/>
    </row>
    <row r="18" spans="1:21" ht="20.100000000000001" customHeight="1" x14ac:dyDescent="0.2">
      <c r="A18" s="2232"/>
      <c r="B18" s="559" t="s">
        <v>643</v>
      </c>
      <c r="C18" s="938">
        <v>0</v>
      </c>
      <c r="D18" s="938">
        <v>0</v>
      </c>
      <c r="E18" s="938">
        <v>0</v>
      </c>
      <c r="F18" s="938">
        <v>0</v>
      </c>
      <c r="G18" s="1169">
        <f t="shared" si="0"/>
        <v>0</v>
      </c>
      <c r="H18" s="723"/>
      <c r="I18" s="723"/>
      <c r="J18" s="723"/>
      <c r="K18" s="723"/>
      <c r="L18" s="576" t="s">
        <v>411</v>
      </c>
      <c r="M18" s="2257"/>
    </row>
    <row r="19" spans="1:21" ht="20.100000000000001" customHeight="1" x14ac:dyDescent="0.2">
      <c r="A19" s="2232"/>
      <c r="B19" s="559" t="s">
        <v>727</v>
      </c>
      <c r="C19" s="938">
        <v>0</v>
      </c>
      <c r="D19" s="938">
        <v>0</v>
      </c>
      <c r="E19" s="938">
        <v>0</v>
      </c>
      <c r="F19" s="938">
        <v>0</v>
      </c>
      <c r="G19" s="1170">
        <f t="shared" si="0"/>
        <v>0</v>
      </c>
      <c r="H19" s="723"/>
      <c r="I19" s="723"/>
      <c r="J19" s="723"/>
      <c r="K19" s="723"/>
      <c r="L19" s="576" t="s">
        <v>639</v>
      </c>
      <c r="M19" s="2257"/>
    </row>
    <row r="20" spans="1:21" ht="20.100000000000001" customHeight="1" x14ac:dyDescent="0.2">
      <c r="A20" s="2232"/>
      <c r="B20" s="559" t="s">
        <v>645</v>
      </c>
      <c r="C20" s="938">
        <v>0</v>
      </c>
      <c r="D20" s="938">
        <v>0</v>
      </c>
      <c r="E20" s="938">
        <v>0</v>
      </c>
      <c r="F20" s="938">
        <v>0</v>
      </c>
      <c r="G20" s="1170">
        <f t="shared" si="0"/>
        <v>0</v>
      </c>
      <c r="H20" s="723"/>
      <c r="I20" s="723"/>
      <c r="J20" s="723"/>
      <c r="K20" s="723"/>
      <c r="L20" s="576" t="s">
        <v>440</v>
      </c>
      <c r="M20" s="2257"/>
    </row>
    <row r="21" spans="1:21" ht="20.100000000000001" customHeight="1" x14ac:dyDescent="0.2">
      <c r="A21" s="2232"/>
      <c r="B21" s="559" t="s">
        <v>644</v>
      </c>
      <c r="C21" s="938">
        <v>0</v>
      </c>
      <c r="D21" s="938">
        <v>0</v>
      </c>
      <c r="E21" s="938">
        <v>0</v>
      </c>
      <c r="F21" s="938">
        <v>0</v>
      </c>
      <c r="G21" s="1170">
        <f t="shared" si="0"/>
        <v>0</v>
      </c>
      <c r="H21" s="723"/>
      <c r="I21" s="723"/>
      <c r="J21" s="723"/>
      <c r="K21" s="723"/>
      <c r="L21" s="576" t="s">
        <v>586</v>
      </c>
      <c r="M21" s="2257"/>
    </row>
    <row r="22" spans="1:21" ht="20.100000000000001" customHeight="1" thickBot="1" x14ac:dyDescent="0.25">
      <c r="A22" s="2232"/>
      <c r="B22" s="1186" t="s">
        <v>636</v>
      </c>
      <c r="C22" s="1187">
        <v>10</v>
      </c>
      <c r="D22" s="1187">
        <v>3</v>
      </c>
      <c r="E22" s="1187">
        <v>0</v>
      </c>
      <c r="F22" s="1187">
        <v>0</v>
      </c>
      <c r="G22" s="1187">
        <f t="shared" si="0"/>
        <v>13</v>
      </c>
      <c r="H22" s="1188"/>
      <c r="I22" s="1188"/>
      <c r="J22" s="1188"/>
      <c r="K22" s="1188"/>
      <c r="L22" s="1189" t="s">
        <v>395</v>
      </c>
      <c r="M22" s="2257"/>
    </row>
    <row r="23" spans="1:21" ht="20.100000000000001" customHeight="1" x14ac:dyDescent="0.2">
      <c r="A23" s="2324" t="s">
        <v>747</v>
      </c>
      <c r="B23" s="1136" t="s">
        <v>640</v>
      </c>
      <c r="C23" s="1387">
        <v>1707</v>
      </c>
      <c r="D23" s="1387">
        <v>89</v>
      </c>
      <c r="E23" s="1387">
        <v>44</v>
      </c>
      <c r="F23" s="1387">
        <v>1</v>
      </c>
      <c r="G23" s="1190">
        <f t="shared" si="0"/>
        <v>1841</v>
      </c>
      <c r="H23" s="1191"/>
      <c r="I23" s="687"/>
      <c r="J23" s="687"/>
      <c r="K23" s="687"/>
      <c r="L23" s="1192" t="s">
        <v>396</v>
      </c>
      <c r="M23" s="2326" t="s">
        <v>521</v>
      </c>
      <c r="T23" s="2331"/>
      <c r="U23" s="2331"/>
    </row>
    <row r="24" spans="1:21" ht="20.100000000000001" customHeight="1" x14ac:dyDescent="0.2">
      <c r="A24" s="2305"/>
      <c r="B24" s="1193" t="s">
        <v>641</v>
      </c>
      <c r="C24" s="1252">
        <v>7</v>
      </c>
      <c r="D24" s="1252">
        <v>0</v>
      </c>
      <c r="E24" s="1252">
        <v>0</v>
      </c>
      <c r="F24" s="1252">
        <v>0</v>
      </c>
      <c r="G24" s="1195">
        <f t="shared" si="0"/>
        <v>7</v>
      </c>
      <c r="H24" s="1196"/>
      <c r="I24" s="608"/>
      <c r="J24" s="608"/>
      <c r="K24" s="608"/>
      <c r="L24" s="1146" t="s">
        <v>397</v>
      </c>
      <c r="M24" s="2062"/>
      <c r="T24" s="2331"/>
      <c r="U24" s="2331"/>
    </row>
    <row r="25" spans="1:21" ht="20.100000000000001" customHeight="1" x14ac:dyDescent="0.2">
      <c r="A25" s="2305"/>
      <c r="B25" s="1193" t="s">
        <v>642</v>
      </c>
      <c r="C25" s="1252">
        <v>9</v>
      </c>
      <c r="D25" s="1252">
        <v>19</v>
      </c>
      <c r="E25" s="1252">
        <v>6</v>
      </c>
      <c r="F25" s="1252">
        <v>0</v>
      </c>
      <c r="G25" s="1195">
        <f t="shared" si="0"/>
        <v>34</v>
      </c>
      <c r="H25" s="1196"/>
      <c r="I25" s="608"/>
      <c r="J25" s="608"/>
      <c r="K25" s="608"/>
      <c r="L25" s="1146" t="s">
        <v>399</v>
      </c>
      <c r="M25" s="2062"/>
      <c r="T25" s="2331"/>
      <c r="U25" s="2331"/>
    </row>
    <row r="26" spans="1:21" ht="20.100000000000001" customHeight="1" x14ac:dyDescent="0.2">
      <c r="A26" s="2305"/>
      <c r="B26" s="1193" t="s">
        <v>643</v>
      </c>
      <c r="C26" s="1252">
        <v>45</v>
      </c>
      <c r="D26" s="1252">
        <v>334</v>
      </c>
      <c r="E26" s="1252">
        <v>30</v>
      </c>
      <c r="F26" s="1252">
        <v>0</v>
      </c>
      <c r="G26" s="1195">
        <f t="shared" si="0"/>
        <v>409</v>
      </c>
      <c r="H26" s="1196"/>
      <c r="I26" s="608"/>
      <c r="J26" s="608"/>
      <c r="K26" s="608"/>
      <c r="L26" s="1146" t="s">
        <v>411</v>
      </c>
      <c r="M26" s="2062"/>
      <c r="T26" s="2331"/>
      <c r="U26" s="2331"/>
    </row>
    <row r="27" spans="1:21" ht="20.100000000000001" customHeight="1" x14ac:dyDescent="0.2">
      <c r="A27" s="2305"/>
      <c r="B27" s="1193" t="s">
        <v>725</v>
      </c>
      <c r="C27" s="1252">
        <v>2</v>
      </c>
      <c r="D27" s="1252">
        <v>72</v>
      </c>
      <c r="E27" s="1252">
        <v>1</v>
      </c>
      <c r="F27" s="1252">
        <v>0</v>
      </c>
      <c r="G27" s="1195">
        <f t="shared" si="0"/>
        <v>75</v>
      </c>
      <c r="H27" s="1196"/>
      <c r="I27" s="608"/>
      <c r="J27" s="608"/>
      <c r="K27" s="608"/>
      <c r="L27" s="1146" t="s">
        <v>639</v>
      </c>
      <c r="M27" s="2062"/>
      <c r="T27" s="2331"/>
      <c r="U27" s="2331"/>
    </row>
    <row r="28" spans="1:21" ht="20.100000000000001" customHeight="1" x14ac:dyDescent="0.2">
      <c r="A28" s="2305"/>
      <c r="B28" s="1193" t="s">
        <v>645</v>
      </c>
      <c r="C28" s="1252">
        <v>32</v>
      </c>
      <c r="D28" s="1252">
        <v>456</v>
      </c>
      <c r="E28" s="1252">
        <v>8</v>
      </c>
      <c r="F28" s="1252">
        <v>0</v>
      </c>
      <c r="G28" s="1195">
        <f t="shared" si="0"/>
        <v>496</v>
      </c>
      <c r="H28" s="1196"/>
      <c r="I28" s="608"/>
      <c r="J28" s="608"/>
      <c r="K28" s="608"/>
      <c r="L28" s="1146" t="s">
        <v>440</v>
      </c>
      <c r="M28" s="2062"/>
    </row>
    <row r="29" spans="1:21" ht="20.100000000000001" customHeight="1" x14ac:dyDescent="0.2">
      <c r="A29" s="2305"/>
      <c r="B29" s="1193" t="s">
        <v>644</v>
      </c>
      <c r="C29" s="1252">
        <v>316</v>
      </c>
      <c r="D29" s="1252">
        <v>1369</v>
      </c>
      <c r="E29" s="1252">
        <v>19</v>
      </c>
      <c r="F29" s="1252">
        <v>7</v>
      </c>
      <c r="G29" s="1195">
        <f t="shared" si="0"/>
        <v>1711</v>
      </c>
      <c r="H29" s="1196"/>
      <c r="I29" s="608"/>
      <c r="J29" s="608"/>
      <c r="K29" s="608"/>
      <c r="L29" s="1146" t="s">
        <v>586</v>
      </c>
      <c r="M29" s="2062"/>
    </row>
    <row r="30" spans="1:21" ht="20.100000000000001" customHeight="1" thickBot="1" x14ac:dyDescent="0.25">
      <c r="A30" s="2325"/>
      <c r="B30" s="1197" t="s">
        <v>636</v>
      </c>
      <c r="C30" s="1448">
        <v>2118</v>
      </c>
      <c r="D30" s="1448">
        <v>2339</v>
      </c>
      <c r="E30" s="1448">
        <v>108</v>
      </c>
      <c r="F30" s="1448">
        <v>8</v>
      </c>
      <c r="G30" s="1198">
        <f t="shared" si="0"/>
        <v>4573</v>
      </c>
      <c r="H30" s="1199"/>
      <c r="I30" s="690"/>
      <c r="J30" s="690"/>
      <c r="K30" s="690"/>
      <c r="L30" s="1200" t="s">
        <v>395</v>
      </c>
      <c r="M30" s="2327"/>
    </row>
    <row r="31" spans="1:21" ht="20.100000000000001" customHeight="1" thickBot="1" x14ac:dyDescent="0.25">
      <c r="A31" s="560" t="s">
        <v>1001</v>
      </c>
      <c r="B31" s="1171"/>
      <c r="C31" s="1172"/>
      <c r="D31" s="1172"/>
      <c r="E31" s="1172"/>
      <c r="F31" s="1172"/>
      <c r="G31" s="1172"/>
      <c r="H31" s="543"/>
      <c r="I31" s="543"/>
      <c r="J31" s="543"/>
      <c r="K31" s="543"/>
      <c r="L31" s="1173"/>
      <c r="M31" s="1174" t="s">
        <v>790</v>
      </c>
    </row>
    <row r="32" spans="1:21" ht="20.100000000000001" customHeight="1" x14ac:dyDescent="0.2">
      <c r="A32" s="2123" t="s">
        <v>125</v>
      </c>
      <c r="B32" s="575" t="s">
        <v>640</v>
      </c>
      <c r="C32" s="968">
        <v>96</v>
      </c>
      <c r="D32" s="968">
        <v>0</v>
      </c>
      <c r="E32" s="968">
        <v>0</v>
      </c>
      <c r="F32" s="968">
        <v>0</v>
      </c>
      <c r="G32" s="968">
        <f>SUM(C32:F32)</f>
        <v>96</v>
      </c>
      <c r="H32" s="388"/>
      <c r="I32" s="388"/>
      <c r="J32" s="388"/>
      <c r="K32" s="388"/>
      <c r="L32" s="576" t="s">
        <v>396</v>
      </c>
      <c r="M32" s="2056" t="s">
        <v>424</v>
      </c>
    </row>
    <row r="33" spans="1:14" ht="20.100000000000001" customHeight="1" x14ac:dyDescent="0.2">
      <c r="A33" s="2123"/>
      <c r="B33" s="557" t="s">
        <v>641</v>
      </c>
      <c r="C33" s="964">
        <v>0</v>
      </c>
      <c r="D33" s="964">
        <v>0</v>
      </c>
      <c r="E33" s="964">
        <v>0</v>
      </c>
      <c r="F33" s="964">
        <v>0</v>
      </c>
      <c r="G33" s="964">
        <f t="shared" ref="G33:G63" si="1">SUM(C33:F33)</f>
        <v>0</v>
      </c>
      <c r="H33" s="388"/>
      <c r="I33" s="388"/>
      <c r="J33" s="388"/>
      <c r="K33" s="388"/>
      <c r="L33" s="565" t="s">
        <v>397</v>
      </c>
      <c r="M33" s="2056"/>
    </row>
    <row r="34" spans="1:14" ht="20.100000000000001" customHeight="1" x14ac:dyDescent="0.2">
      <c r="A34" s="2123"/>
      <c r="B34" s="557" t="s">
        <v>642</v>
      </c>
      <c r="C34" s="964">
        <v>2</v>
      </c>
      <c r="D34" s="964">
        <v>192</v>
      </c>
      <c r="E34" s="964">
        <v>45</v>
      </c>
      <c r="F34" s="964">
        <v>0</v>
      </c>
      <c r="G34" s="964">
        <f t="shared" si="1"/>
        <v>239</v>
      </c>
      <c r="H34" s="388"/>
      <c r="I34" s="388"/>
      <c r="J34" s="388"/>
      <c r="K34" s="388"/>
      <c r="L34" s="565" t="s">
        <v>399</v>
      </c>
      <c r="M34" s="2056"/>
    </row>
    <row r="35" spans="1:14" ht="20.100000000000001" customHeight="1" x14ac:dyDescent="0.2">
      <c r="A35" s="2123"/>
      <c r="B35" s="746" t="s">
        <v>65</v>
      </c>
      <c r="C35" s="964">
        <v>0</v>
      </c>
      <c r="D35" s="964">
        <v>278</v>
      </c>
      <c r="E35" s="964">
        <v>2</v>
      </c>
      <c r="F35" s="964">
        <v>0</v>
      </c>
      <c r="G35" s="964">
        <f t="shared" si="1"/>
        <v>280</v>
      </c>
      <c r="H35" s="388"/>
      <c r="I35" s="388"/>
      <c r="J35" s="388"/>
      <c r="K35" s="388" t="s">
        <v>107</v>
      </c>
      <c r="L35" s="732" t="s">
        <v>411</v>
      </c>
      <c r="M35" s="2056"/>
      <c r="N35" s="495"/>
    </row>
    <row r="36" spans="1:14" ht="20.100000000000001" customHeight="1" x14ac:dyDescent="0.2">
      <c r="A36" s="2123"/>
      <c r="B36" s="558" t="s">
        <v>800</v>
      </c>
      <c r="C36" s="964">
        <v>0</v>
      </c>
      <c r="D36" s="964">
        <v>175</v>
      </c>
      <c r="E36" s="964">
        <v>0</v>
      </c>
      <c r="F36" s="964">
        <v>0</v>
      </c>
      <c r="G36" s="964">
        <f t="shared" si="1"/>
        <v>175</v>
      </c>
      <c r="H36" s="391"/>
      <c r="I36" s="391"/>
      <c r="J36" s="391"/>
      <c r="K36" s="391"/>
      <c r="L36" s="466" t="s">
        <v>639</v>
      </c>
      <c r="M36" s="2056"/>
    </row>
    <row r="37" spans="1:14" ht="20.100000000000001" customHeight="1" x14ac:dyDescent="0.2">
      <c r="A37" s="2123"/>
      <c r="B37" s="1061" t="s">
        <v>645</v>
      </c>
      <c r="C37" s="964">
        <v>0</v>
      </c>
      <c r="D37" s="964">
        <v>97</v>
      </c>
      <c r="E37" s="964">
        <v>0</v>
      </c>
      <c r="F37" s="964">
        <v>0</v>
      </c>
      <c r="G37" s="964">
        <f t="shared" si="1"/>
        <v>97</v>
      </c>
      <c r="H37" s="391"/>
      <c r="I37" s="391"/>
      <c r="J37" s="391"/>
      <c r="K37" s="391"/>
      <c r="L37" s="466" t="s">
        <v>440</v>
      </c>
      <c r="M37" s="2056"/>
    </row>
    <row r="38" spans="1:14" ht="20.100000000000001" customHeight="1" x14ac:dyDescent="0.2">
      <c r="A38" s="2123"/>
      <c r="B38" s="1061" t="s">
        <v>644</v>
      </c>
      <c r="C38" s="964">
        <v>1</v>
      </c>
      <c r="D38" s="964">
        <v>707</v>
      </c>
      <c r="E38" s="964">
        <v>273</v>
      </c>
      <c r="F38" s="964">
        <v>0</v>
      </c>
      <c r="G38" s="964">
        <f t="shared" si="1"/>
        <v>981</v>
      </c>
      <c r="H38" s="391"/>
      <c r="I38" s="391"/>
      <c r="J38" s="391"/>
      <c r="K38" s="391"/>
      <c r="L38" s="466" t="s">
        <v>586</v>
      </c>
      <c r="M38" s="2056"/>
    </row>
    <row r="39" spans="1:14" ht="20.100000000000001" customHeight="1" x14ac:dyDescent="0.2">
      <c r="A39" s="2184"/>
      <c r="B39" s="1065" t="s">
        <v>636</v>
      </c>
      <c r="C39" s="969">
        <v>99</v>
      </c>
      <c r="D39" s="969">
        <v>1449</v>
      </c>
      <c r="E39" s="969">
        <v>320</v>
      </c>
      <c r="F39" s="969">
        <v>0</v>
      </c>
      <c r="G39" s="969">
        <f t="shared" si="1"/>
        <v>1868</v>
      </c>
      <c r="H39" s="747"/>
      <c r="I39" s="747"/>
      <c r="J39" s="747"/>
      <c r="K39" s="747"/>
      <c r="L39" s="467" t="s">
        <v>395</v>
      </c>
      <c r="M39" s="2259"/>
    </row>
    <row r="40" spans="1:14" ht="20.100000000000001" customHeight="1" x14ac:dyDescent="0.2">
      <c r="A40" s="2183" t="s">
        <v>32</v>
      </c>
      <c r="B40" s="559" t="s">
        <v>640</v>
      </c>
      <c r="C40" s="1175">
        <v>436</v>
      </c>
      <c r="D40" s="1175">
        <v>5</v>
      </c>
      <c r="E40" s="1175">
        <v>0</v>
      </c>
      <c r="F40" s="1175">
        <v>0</v>
      </c>
      <c r="G40" s="1175">
        <f t="shared" si="1"/>
        <v>441</v>
      </c>
      <c r="H40" s="262"/>
      <c r="I40" s="262"/>
      <c r="J40" s="262"/>
      <c r="K40" s="262"/>
      <c r="L40" s="564" t="s">
        <v>396</v>
      </c>
      <c r="M40" s="2207" t="s">
        <v>426</v>
      </c>
    </row>
    <row r="41" spans="1:14" ht="20.100000000000001" customHeight="1" x14ac:dyDescent="0.2">
      <c r="A41" s="2123"/>
      <c r="B41" s="566" t="s">
        <v>641</v>
      </c>
      <c r="C41" s="977">
        <v>37</v>
      </c>
      <c r="D41" s="964">
        <v>0</v>
      </c>
      <c r="E41" s="978">
        <v>0</v>
      </c>
      <c r="F41" s="978">
        <v>0</v>
      </c>
      <c r="G41" s="978">
        <f t="shared" si="1"/>
        <v>37</v>
      </c>
      <c r="H41" s="262"/>
      <c r="I41" s="262"/>
      <c r="J41" s="262"/>
      <c r="K41" s="262"/>
      <c r="L41" s="565" t="s">
        <v>397</v>
      </c>
      <c r="M41" s="2056"/>
    </row>
    <row r="42" spans="1:14" ht="20.100000000000001" customHeight="1" x14ac:dyDescent="0.2">
      <c r="A42" s="2123"/>
      <c r="B42" s="566" t="s">
        <v>642</v>
      </c>
      <c r="C42" s="977">
        <v>102</v>
      </c>
      <c r="D42" s="964">
        <v>1005</v>
      </c>
      <c r="E42" s="978">
        <v>110</v>
      </c>
      <c r="F42" s="978">
        <v>0</v>
      </c>
      <c r="G42" s="978">
        <f t="shared" si="1"/>
        <v>1217</v>
      </c>
      <c r="H42" s="262"/>
      <c r="I42" s="262"/>
      <c r="J42" s="262"/>
      <c r="K42" s="262"/>
      <c r="L42" s="565" t="s">
        <v>399</v>
      </c>
      <c r="M42" s="2056"/>
    </row>
    <row r="43" spans="1:14" ht="20.100000000000001" customHeight="1" x14ac:dyDescent="0.2">
      <c r="A43" s="2123"/>
      <c r="B43" s="1176" t="s">
        <v>65</v>
      </c>
      <c r="C43" s="977">
        <v>0</v>
      </c>
      <c r="D43" s="964">
        <v>78</v>
      </c>
      <c r="E43" s="978">
        <v>30</v>
      </c>
      <c r="F43" s="978">
        <v>0</v>
      </c>
      <c r="G43" s="978">
        <f t="shared" si="1"/>
        <v>108</v>
      </c>
      <c r="H43" s="262"/>
      <c r="I43" s="262"/>
      <c r="J43" s="262"/>
      <c r="K43" s="262"/>
      <c r="L43" s="732" t="s">
        <v>411</v>
      </c>
      <c r="M43" s="2056"/>
    </row>
    <row r="44" spans="1:14" ht="20.100000000000001" customHeight="1" x14ac:dyDescent="0.2">
      <c r="A44" s="2123"/>
      <c r="B44" s="567" t="s">
        <v>731</v>
      </c>
      <c r="C44" s="977">
        <v>2</v>
      </c>
      <c r="D44" s="964">
        <v>4</v>
      </c>
      <c r="E44" s="978">
        <v>2</v>
      </c>
      <c r="F44" s="978">
        <v>0</v>
      </c>
      <c r="G44" s="978">
        <f t="shared" si="1"/>
        <v>8</v>
      </c>
      <c r="H44" s="262"/>
      <c r="I44" s="262"/>
      <c r="J44" s="262"/>
      <c r="K44" s="262"/>
      <c r="L44" s="466" t="s">
        <v>639</v>
      </c>
      <c r="M44" s="2056"/>
    </row>
    <row r="45" spans="1:14" ht="20.100000000000001" customHeight="1" x14ac:dyDescent="0.2">
      <c r="A45" s="2123"/>
      <c r="B45" s="566" t="s">
        <v>645</v>
      </c>
      <c r="C45" s="977">
        <v>4</v>
      </c>
      <c r="D45" s="964">
        <v>55</v>
      </c>
      <c r="E45" s="978">
        <v>37</v>
      </c>
      <c r="F45" s="978">
        <v>0</v>
      </c>
      <c r="G45" s="978">
        <f t="shared" si="1"/>
        <v>96</v>
      </c>
      <c r="H45" s="262"/>
      <c r="I45" s="262"/>
      <c r="J45" s="262"/>
      <c r="K45" s="262"/>
      <c r="L45" s="466" t="s">
        <v>440</v>
      </c>
      <c r="M45" s="2056"/>
    </row>
    <row r="46" spans="1:14" ht="20.100000000000001" customHeight="1" x14ac:dyDescent="0.2">
      <c r="A46" s="2123"/>
      <c r="B46" s="460" t="s">
        <v>644</v>
      </c>
      <c r="C46" s="1177">
        <v>16</v>
      </c>
      <c r="D46" s="1177">
        <v>86</v>
      </c>
      <c r="E46" s="1177">
        <v>20</v>
      </c>
      <c r="F46" s="1177">
        <v>0</v>
      </c>
      <c r="G46" s="1177">
        <f t="shared" si="1"/>
        <v>122</v>
      </c>
      <c r="H46" s="262"/>
      <c r="I46" s="262"/>
      <c r="J46" s="262"/>
      <c r="K46" s="262"/>
      <c r="L46" s="1149" t="s">
        <v>586</v>
      </c>
      <c r="M46" s="2056"/>
    </row>
    <row r="47" spans="1:14" ht="20.100000000000001" customHeight="1" x14ac:dyDescent="0.2">
      <c r="A47" s="2123"/>
      <c r="B47" s="445" t="s">
        <v>636</v>
      </c>
      <c r="C47" s="969">
        <v>597</v>
      </c>
      <c r="D47" s="969">
        <v>1233</v>
      </c>
      <c r="E47" s="969">
        <v>199</v>
      </c>
      <c r="F47" s="969">
        <v>0</v>
      </c>
      <c r="G47" s="969">
        <f t="shared" si="1"/>
        <v>2029</v>
      </c>
      <c r="H47" s="747"/>
      <c r="I47" s="747"/>
      <c r="J47" s="747"/>
      <c r="K47" s="747"/>
      <c r="L47" s="467" t="s">
        <v>395</v>
      </c>
      <c r="M47" s="2259"/>
    </row>
    <row r="48" spans="1:14" ht="20.100000000000001" customHeight="1" x14ac:dyDescent="0.2">
      <c r="A48" s="2111" t="s">
        <v>986</v>
      </c>
      <c r="B48" s="965" t="s">
        <v>640</v>
      </c>
      <c r="C48" s="1449">
        <v>466</v>
      </c>
      <c r="D48" s="1449">
        <v>5</v>
      </c>
      <c r="E48" s="1449">
        <v>0</v>
      </c>
      <c r="F48" s="1449">
        <v>0</v>
      </c>
      <c r="G48" s="968">
        <f t="shared" si="1"/>
        <v>471</v>
      </c>
      <c r="H48" s="965"/>
      <c r="I48" s="965"/>
      <c r="J48" s="965"/>
      <c r="K48" s="965"/>
      <c r="L48" s="972" t="s">
        <v>396</v>
      </c>
      <c r="M48" s="2207" t="s">
        <v>428</v>
      </c>
    </row>
    <row r="49" spans="1:13" ht="20.100000000000001" customHeight="1" x14ac:dyDescent="0.2">
      <c r="A49" s="2112"/>
      <c r="B49" s="965" t="s">
        <v>641</v>
      </c>
      <c r="C49" s="1449">
        <v>1</v>
      </c>
      <c r="D49" s="1449">
        <v>0</v>
      </c>
      <c r="E49" s="1449">
        <v>0</v>
      </c>
      <c r="F49" s="1449">
        <v>0</v>
      </c>
      <c r="G49" s="964">
        <f t="shared" si="1"/>
        <v>1</v>
      </c>
      <c r="H49" s="965"/>
      <c r="I49" s="965"/>
      <c r="J49" s="965"/>
      <c r="K49" s="965"/>
      <c r="L49" s="972" t="s">
        <v>397</v>
      </c>
      <c r="M49" s="2056"/>
    </row>
    <row r="50" spans="1:13" ht="20.100000000000001" customHeight="1" x14ac:dyDescent="0.2">
      <c r="A50" s="2112"/>
      <c r="B50" s="965" t="s">
        <v>642</v>
      </c>
      <c r="C50" s="1449">
        <v>6</v>
      </c>
      <c r="D50" s="1449">
        <v>23</v>
      </c>
      <c r="E50" s="1449">
        <v>0</v>
      </c>
      <c r="F50" s="1449">
        <v>0</v>
      </c>
      <c r="G50" s="964">
        <f t="shared" si="1"/>
        <v>29</v>
      </c>
      <c r="H50" s="965"/>
      <c r="I50" s="965"/>
      <c r="J50" s="965"/>
      <c r="K50" s="965"/>
      <c r="L50" s="972" t="s">
        <v>399</v>
      </c>
      <c r="M50" s="2056"/>
    </row>
    <row r="51" spans="1:13" ht="20.100000000000001" customHeight="1" x14ac:dyDescent="0.2">
      <c r="A51" s="2112"/>
      <c r="B51" s="965" t="s">
        <v>643</v>
      </c>
      <c r="C51" s="1449">
        <v>3</v>
      </c>
      <c r="D51" s="1449">
        <v>329</v>
      </c>
      <c r="E51" s="1449">
        <v>8</v>
      </c>
      <c r="F51" s="1449">
        <v>0</v>
      </c>
      <c r="G51" s="964">
        <f t="shared" si="1"/>
        <v>340</v>
      </c>
      <c r="H51" s="965"/>
      <c r="I51" s="965"/>
      <c r="J51" s="965"/>
      <c r="K51" s="965"/>
      <c r="L51" s="972" t="s">
        <v>411</v>
      </c>
      <c r="M51" s="2056"/>
    </row>
    <row r="52" spans="1:13" ht="20.100000000000001" customHeight="1" x14ac:dyDescent="0.2">
      <c r="A52" s="2112"/>
      <c r="B52" s="965" t="s">
        <v>725</v>
      </c>
      <c r="C52" s="1449">
        <v>0</v>
      </c>
      <c r="D52" s="1449">
        <v>6</v>
      </c>
      <c r="E52" s="1449">
        <v>0</v>
      </c>
      <c r="F52" s="1449">
        <v>0</v>
      </c>
      <c r="G52" s="964">
        <f t="shared" si="1"/>
        <v>6</v>
      </c>
      <c r="H52" s="965"/>
      <c r="I52" s="965"/>
      <c r="J52" s="965"/>
      <c r="K52" s="965"/>
      <c r="L52" s="972" t="s">
        <v>639</v>
      </c>
      <c r="M52" s="2056"/>
    </row>
    <row r="53" spans="1:13" ht="20.100000000000001" customHeight="1" x14ac:dyDescent="0.2">
      <c r="A53" s="2112"/>
      <c r="B53" s="965" t="s">
        <v>645</v>
      </c>
      <c r="C53" s="1449">
        <v>1</v>
      </c>
      <c r="D53" s="1449">
        <v>159</v>
      </c>
      <c r="E53" s="1449">
        <v>8</v>
      </c>
      <c r="F53" s="1449">
        <v>0</v>
      </c>
      <c r="G53" s="964">
        <f t="shared" si="1"/>
        <v>168</v>
      </c>
      <c r="H53" s="965"/>
      <c r="I53" s="965"/>
      <c r="J53" s="965"/>
      <c r="K53" s="965"/>
      <c r="L53" s="972" t="s">
        <v>440</v>
      </c>
      <c r="M53" s="2056"/>
    </row>
    <row r="54" spans="1:13" ht="20.100000000000001" customHeight="1" x14ac:dyDescent="0.2">
      <c r="A54" s="2112"/>
      <c r="B54" s="965" t="s">
        <v>644</v>
      </c>
      <c r="C54" s="1449">
        <v>63</v>
      </c>
      <c r="D54" s="1449">
        <v>150</v>
      </c>
      <c r="E54" s="1449">
        <v>19</v>
      </c>
      <c r="F54" s="1449">
        <v>0</v>
      </c>
      <c r="G54" s="964">
        <f t="shared" si="1"/>
        <v>232</v>
      </c>
      <c r="H54" s="965"/>
      <c r="I54" s="965"/>
      <c r="J54" s="965"/>
      <c r="K54" s="965"/>
      <c r="L54" s="972" t="s">
        <v>586</v>
      </c>
      <c r="M54" s="2056"/>
    </row>
    <row r="55" spans="1:13" ht="20.100000000000001" customHeight="1" x14ac:dyDescent="0.2">
      <c r="A55" s="2317"/>
      <c r="B55" s="1135" t="s">
        <v>636</v>
      </c>
      <c r="C55" s="1043">
        <v>540</v>
      </c>
      <c r="D55" s="1043">
        <v>672</v>
      </c>
      <c r="E55" s="1043">
        <v>35</v>
      </c>
      <c r="F55" s="1043">
        <v>0</v>
      </c>
      <c r="G55" s="1043">
        <f t="shared" si="1"/>
        <v>1247</v>
      </c>
      <c r="H55" s="1135"/>
      <c r="I55" s="1135"/>
      <c r="J55" s="1135"/>
      <c r="K55" s="1135"/>
      <c r="L55" s="1178" t="s">
        <v>395</v>
      </c>
      <c r="M55" s="2259"/>
    </row>
    <row r="56" spans="1:13" ht="20.100000000000001" customHeight="1" x14ac:dyDescent="0.2">
      <c r="A56" s="2328" t="s">
        <v>662</v>
      </c>
      <c r="B56" s="866" t="s">
        <v>640</v>
      </c>
      <c r="C56" s="1179">
        <v>175</v>
      </c>
      <c r="D56" s="1179">
        <v>0</v>
      </c>
      <c r="E56" s="1179">
        <v>0</v>
      </c>
      <c r="F56" s="1179">
        <v>0</v>
      </c>
      <c r="G56" s="1179">
        <f t="shared" si="1"/>
        <v>175</v>
      </c>
      <c r="H56" s="866"/>
      <c r="I56" s="866"/>
      <c r="J56" s="866"/>
      <c r="K56" s="866"/>
      <c r="L56" s="1180" t="s">
        <v>396</v>
      </c>
      <c r="M56" s="2207" t="s">
        <v>429</v>
      </c>
    </row>
    <row r="57" spans="1:13" ht="20.100000000000001" customHeight="1" x14ac:dyDescent="0.2">
      <c r="A57" s="2329"/>
      <c r="B57" s="1194" t="s">
        <v>641</v>
      </c>
      <c r="C57" s="1252">
        <v>1</v>
      </c>
      <c r="D57" s="1252">
        <v>0</v>
      </c>
      <c r="E57" s="1252">
        <v>0</v>
      </c>
      <c r="F57" s="1252">
        <v>0</v>
      </c>
      <c r="G57" s="1252">
        <f t="shared" si="1"/>
        <v>1</v>
      </c>
      <c r="H57" s="1194"/>
      <c r="I57" s="1194"/>
      <c r="J57" s="1194"/>
      <c r="K57" s="1194"/>
      <c r="L57" s="1253" t="s">
        <v>397</v>
      </c>
      <c r="M57" s="2056"/>
    </row>
    <row r="58" spans="1:13" ht="20.100000000000001" customHeight="1" x14ac:dyDescent="0.2">
      <c r="A58" s="2329"/>
      <c r="B58" s="1194" t="s">
        <v>642</v>
      </c>
      <c r="C58" s="1252">
        <v>0</v>
      </c>
      <c r="D58" s="1252">
        <v>0</v>
      </c>
      <c r="E58" s="1252">
        <v>0</v>
      </c>
      <c r="F58" s="1252">
        <v>0</v>
      </c>
      <c r="G58" s="1252">
        <f t="shared" si="1"/>
        <v>0</v>
      </c>
      <c r="H58" s="1194"/>
      <c r="I58" s="1194"/>
      <c r="J58" s="1194"/>
      <c r="K58" s="1194"/>
      <c r="L58" s="1253" t="s">
        <v>399</v>
      </c>
      <c r="M58" s="2056"/>
    </row>
    <row r="59" spans="1:13" ht="20.100000000000001" customHeight="1" x14ac:dyDescent="0.2">
      <c r="A59" s="2329"/>
      <c r="B59" s="1194" t="s">
        <v>643</v>
      </c>
      <c r="C59" s="1252">
        <v>0</v>
      </c>
      <c r="D59" s="1252">
        <v>1</v>
      </c>
      <c r="E59" s="1252">
        <v>10</v>
      </c>
      <c r="F59" s="1252">
        <v>0</v>
      </c>
      <c r="G59" s="1252">
        <f t="shared" si="1"/>
        <v>11</v>
      </c>
      <c r="H59" s="1194"/>
      <c r="I59" s="1194"/>
      <c r="J59" s="1194"/>
      <c r="K59" s="1194"/>
      <c r="L59" s="1253" t="s">
        <v>411</v>
      </c>
      <c r="M59" s="2056"/>
    </row>
    <row r="60" spans="1:13" ht="20.100000000000001" customHeight="1" x14ac:dyDescent="0.2">
      <c r="A60" s="2329"/>
      <c r="B60" s="1194" t="s">
        <v>725</v>
      </c>
      <c r="C60" s="1252">
        <v>0</v>
      </c>
      <c r="D60" s="1252">
        <v>1</v>
      </c>
      <c r="E60" s="1252">
        <v>0</v>
      </c>
      <c r="F60" s="1252">
        <v>0</v>
      </c>
      <c r="G60" s="1252">
        <f t="shared" si="1"/>
        <v>1</v>
      </c>
      <c r="H60" s="1194"/>
      <c r="I60" s="1194"/>
      <c r="J60" s="1194"/>
      <c r="K60" s="1194"/>
      <c r="L60" s="1253" t="s">
        <v>639</v>
      </c>
      <c r="M60" s="2056"/>
    </row>
    <row r="61" spans="1:13" ht="20.100000000000001" customHeight="1" x14ac:dyDescent="0.2">
      <c r="A61" s="2329"/>
      <c r="B61" s="1194" t="s">
        <v>645</v>
      </c>
      <c r="C61" s="1252">
        <v>0</v>
      </c>
      <c r="D61" s="1252">
        <v>0</v>
      </c>
      <c r="E61" s="1252">
        <v>0</v>
      </c>
      <c r="F61" s="1252">
        <v>0</v>
      </c>
      <c r="G61" s="1252">
        <f t="shared" si="1"/>
        <v>0</v>
      </c>
      <c r="H61" s="1194"/>
      <c r="I61" s="1194"/>
      <c r="J61" s="1194"/>
      <c r="K61" s="1194"/>
      <c r="L61" s="1253" t="s">
        <v>440</v>
      </c>
      <c r="M61" s="2056"/>
    </row>
    <row r="62" spans="1:13" ht="20.100000000000001" customHeight="1" x14ac:dyDescent="0.2">
      <c r="A62" s="2329"/>
      <c r="B62" s="1194" t="s">
        <v>644</v>
      </c>
      <c r="C62" s="1252">
        <v>0</v>
      </c>
      <c r="D62" s="1252">
        <v>0</v>
      </c>
      <c r="E62" s="1252">
        <v>0</v>
      </c>
      <c r="F62" s="1252">
        <v>0</v>
      </c>
      <c r="G62" s="1254">
        <f t="shared" si="1"/>
        <v>0</v>
      </c>
      <c r="H62" s="1194"/>
      <c r="I62" s="1194"/>
      <c r="J62" s="1194"/>
      <c r="K62" s="1194"/>
      <c r="L62" s="1253" t="s">
        <v>586</v>
      </c>
      <c r="M62" s="2056"/>
    </row>
    <row r="63" spans="1:13" ht="20.100000000000001" customHeight="1" x14ac:dyDescent="0.2">
      <c r="A63" s="2330"/>
      <c r="B63" s="1255" t="s">
        <v>636</v>
      </c>
      <c r="C63" s="1256">
        <v>176</v>
      </c>
      <c r="D63" s="1256">
        <v>2</v>
      </c>
      <c r="E63" s="1256">
        <v>10</v>
      </c>
      <c r="F63" s="1256">
        <v>0</v>
      </c>
      <c r="G63" s="1256">
        <f t="shared" si="1"/>
        <v>188</v>
      </c>
      <c r="H63" s="1255"/>
      <c r="I63" s="1255"/>
      <c r="J63" s="1255"/>
      <c r="K63" s="1255"/>
      <c r="L63" s="1257" t="s">
        <v>395</v>
      </c>
      <c r="M63" s="2259"/>
    </row>
    <row r="64" spans="1:13" ht="20.100000000000001" customHeight="1" x14ac:dyDescent="0.2">
      <c r="A64" s="2318"/>
      <c r="B64" s="866"/>
      <c r="C64" s="866"/>
      <c r="D64" s="866"/>
      <c r="E64" s="866"/>
      <c r="F64" s="866"/>
      <c r="G64" s="1179"/>
      <c r="H64" s="866"/>
      <c r="I64" s="866"/>
      <c r="J64" s="866"/>
      <c r="K64" s="866"/>
      <c r="L64" s="1180"/>
      <c r="M64" s="2321"/>
    </row>
    <row r="65" spans="1:13" ht="20.100000000000001" customHeight="1" x14ac:dyDescent="0.2">
      <c r="A65" s="2319"/>
      <c r="B65" s="696"/>
      <c r="C65" s="696"/>
      <c r="D65" s="696"/>
      <c r="E65" s="696"/>
      <c r="F65" s="696"/>
      <c r="G65" s="966"/>
      <c r="H65" s="696"/>
      <c r="I65" s="696"/>
      <c r="J65" s="696"/>
      <c r="K65" s="696"/>
      <c r="L65" s="973"/>
      <c r="M65" s="2322"/>
    </row>
    <row r="66" spans="1:13" ht="20.100000000000001" customHeight="1" x14ac:dyDescent="0.2">
      <c r="A66" s="2319"/>
      <c r="B66" s="696"/>
      <c r="C66" s="696"/>
      <c r="D66" s="696"/>
      <c r="E66" s="696"/>
      <c r="F66" s="696"/>
      <c r="G66" s="966"/>
      <c r="H66" s="696"/>
      <c r="I66" s="696"/>
      <c r="J66" s="696"/>
      <c r="K66" s="696"/>
      <c r="L66" s="973"/>
      <c r="M66" s="2322"/>
    </row>
    <row r="67" spans="1:13" ht="20.100000000000001" customHeight="1" x14ac:dyDescent="0.2">
      <c r="A67" s="2319"/>
      <c r="B67" s="696"/>
      <c r="C67" s="696"/>
      <c r="D67" s="696"/>
      <c r="E67" s="696"/>
      <c r="F67" s="696"/>
      <c r="G67" s="966"/>
      <c r="H67" s="696"/>
      <c r="I67" s="696"/>
      <c r="J67" s="696"/>
      <c r="K67" s="696"/>
      <c r="L67" s="973"/>
      <c r="M67" s="2322"/>
    </row>
    <row r="68" spans="1:13" ht="20.100000000000001" customHeight="1" x14ac:dyDescent="0.2">
      <c r="A68" s="2319"/>
      <c r="B68" s="696"/>
      <c r="C68" s="696"/>
      <c r="D68" s="696"/>
      <c r="E68" s="696"/>
      <c r="F68" s="696"/>
      <c r="G68" s="966"/>
      <c r="H68" s="696"/>
      <c r="I68" s="696"/>
      <c r="J68" s="696"/>
      <c r="K68" s="696"/>
      <c r="L68" s="973"/>
      <c r="M68" s="2322"/>
    </row>
    <row r="69" spans="1:13" ht="20.100000000000001" customHeight="1" x14ac:dyDescent="0.2">
      <c r="A69" s="2319"/>
      <c r="B69" s="696"/>
      <c r="C69" s="696"/>
      <c r="D69" s="696"/>
      <c r="E69" s="696"/>
      <c r="F69" s="696"/>
      <c r="G69" s="966"/>
      <c r="H69" s="696"/>
      <c r="I69" s="696"/>
      <c r="J69" s="696"/>
      <c r="K69" s="696"/>
      <c r="L69" s="973"/>
      <c r="M69" s="2322"/>
    </row>
    <row r="70" spans="1:13" ht="20.100000000000001" customHeight="1" x14ac:dyDescent="0.2">
      <c r="A70" s="2319"/>
      <c r="B70" s="696"/>
      <c r="C70" s="696"/>
      <c r="D70" s="696"/>
      <c r="E70" s="696"/>
      <c r="F70" s="696"/>
      <c r="G70" s="970"/>
      <c r="H70" s="696"/>
      <c r="I70" s="696"/>
      <c r="J70" s="696"/>
      <c r="K70" s="696"/>
      <c r="L70" s="973"/>
      <c r="M70" s="2322"/>
    </row>
    <row r="71" spans="1:13" ht="20.100000000000001" customHeight="1" x14ac:dyDescent="0.2">
      <c r="A71" s="2320"/>
      <c r="B71" s="696"/>
      <c r="C71" s="696"/>
      <c r="D71" s="696"/>
      <c r="E71" s="696"/>
      <c r="F71" s="696"/>
      <c r="G71" s="971"/>
      <c r="H71" s="696"/>
      <c r="I71" s="696"/>
      <c r="J71" s="696"/>
      <c r="K71" s="696"/>
      <c r="L71" s="973"/>
      <c r="M71" s="2323"/>
    </row>
    <row r="72" spans="1:13" ht="15.75" customHeight="1" x14ac:dyDescent="0.2">
      <c r="A72" s="438"/>
      <c r="B72" s="333"/>
      <c r="C72" s="336"/>
      <c r="D72" s="336"/>
      <c r="E72" s="336"/>
      <c r="F72" s="336"/>
      <c r="G72" s="336"/>
      <c r="H72" s="15"/>
      <c r="I72" s="15"/>
      <c r="J72" s="15"/>
      <c r="K72" s="15"/>
      <c r="L72" s="333"/>
      <c r="M72" s="435"/>
    </row>
    <row r="73" spans="1:13" ht="15.75" customHeight="1" x14ac:dyDescent="0.2">
      <c r="M73" s="436"/>
    </row>
  </sheetData>
  <mergeCells count="24">
    <mergeCell ref="T23:U27"/>
    <mergeCell ref="A2:M2"/>
    <mergeCell ref="A3:M3"/>
    <mergeCell ref="A4:A5"/>
    <mergeCell ref="B4:B5"/>
    <mergeCell ref="C4:F4"/>
    <mergeCell ref="M4:M5"/>
    <mergeCell ref="L4:L5"/>
    <mergeCell ref="A15:A22"/>
    <mergeCell ref="M15:M22"/>
    <mergeCell ref="A7:A14"/>
    <mergeCell ref="M7:M14"/>
    <mergeCell ref="A48:A55"/>
    <mergeCell ref="A64:A71"/>
    <mergeCell ref="M48:M55"/>
    <mergeCell ref="M64:M71"/>
    <mergeCell ref="A23:A30"/>
    <mergeCell ref="M23:M30"/>
    <mergeCell ref="A40:A47"/>
    <mergeCell ref="M40:M47"/>
    <mergeCell ref="A56:A63"/>
    <mergeCell ref="M56:M63"/>
    <mergeCell ref="A32:A39"/>
    <mergeCell ref="M32:M39"/>
  </mergeCells>
  <printOptions horizontalCentered="1" verticalCentered="1"/>
  <pageMargins left="0.44" right="0.43" top="0.37" bottom="0.28000000000000003" header="0.3" footer="0.3"/>
  <pageSetup paperSize="9" scale="60" orientation="portrait" r:id="rId1"/>
  <headerFooter>
    <oddFooter>&amp;C&amp;14 41</oddFooter>
  </headerFooter>
  <rowBreaks count="1" manualBreakCount="1">
    <brk id="63" max="12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79"/>
  <sheetViews>
    <sheetView rightToLeft="1" tabSelected="1" view="pageBreakPreview" topLeftCell="A43" zoomScale="60" workbookViewId="0">
      <selection activeCell="R62" sqref="R62"/>
    </sheetView>
  </sheetViews>
  <sheetFormatPr defaultRowHeight="14.25" x14ac:dyDescent="0.2"/>
  <cols>
    <col min="1" max="1" width="27.125" customWidth="1"/>
    <col min="2" max="2" width="19.875" customWidth="1"/>
    <col min="3" max="4" width="9.75" customWidth="1"/>
    <col min="5" max="5" width="11" customWidth="1"/>
    <col min="6" max="6" width="15.375" customWidth="1"/>
    <col min="7" max="7" width="11" customWidth="1"/>
    <col min="8" max="11" width="0" hidden="1" customWidth="1"/>
    <col min="12" max="12" width="20.25" customWidth="1"/>
    <col min="13" max="13" width="25.875" customWidth="1"/>
    <col min="14" max="14" width="9.125" hidden="1" customWidth="1"/>
    <col min="15" max="15" width="0.125" hidden="1" customWidth="1"/>
  </cols>
  <sheetData>
    <row r="1" spans="1:13" ht="21.75" customHeight="1" x14ac:dyDescent="0.2">
      <c r="A1" s="407" t="s">
        <v>894</v>
      </c>
      <c r="B1" s="393"/>
      <c r="C1" s="393"/>
      <c r="D1" s="393"/>
      <c r="E1" s="393"/>
      <c r="F1" s="393"/>
      <c r="G1" s="393"/>
      <c r="H1" s="15"/>
      <c r="I1" s="15"/>
      <c r="J1" s="15"/>
      <c r="K1" s="15"/>
      <c r="L1" s="15"/>
      <c r="M1" s="486" t="s">
        <v>895</v>
      </c>
    </row>
    <row r="2" spans="1:13" ht="26.25" customHeight="1" x14ac:dyDescent="0.2">
      <c r="A2" s="2229" t="s">
        <v>834</v>
      </c>
      <c r="B2" s="2229"/>
      <c r="C2" s="2229"/>
      <c r="D2" s="2229"/>
      <c r="E2" s="2229"/>
      <c r="F2" s="2229"/>
      <c r="G2" s="2229"/>
      <c r="H2" s="2229"/>
      <c r="I2" s="2229"/>
      <c r="J2" s="2229"/>
      <c r="K2" s="2229"/>
      <c r="L2" s="2229"/>
      <c r="M2" s="2229"/>
    </row>
    <row r="3" spans="1:13" ht="36.75" customHeight="1" thickBot="1" x14ac:dyDescent="0.25">
      <c r="A3" s="1498" t="s">
        <v>837</v>
      </c>
      <c r="B3" s="1498"/>
      <c r="C3" s="1498"/>
      <c r="D3" s="1498"/>
      <c r="E3" s="1498"/>
      <c r="F3" s="1498"/>
      <c r="G3" s="1498"/>
      <c r="H3" s="1498"/>
      <c r="I3" s="1498"/>
      <c r="J3" s="1498"/>
      <c r="K3" s="1498"/>
      <c r="L3" s="1498"/>
      <c r="M3" s="1498"/>
    </row>
    <row r="4" spans="1:13" ht="28.5" customHeight="1" thickBot="1" x14ac:dyDescent="0.25">
      <c r="A4" s="2332" t="s">
        <v>290</v>
      </c>
      <c r="B4" s="2237" t="s">
        <v>627</v>
      </c>
      <c r="C4" s="2237" t="s">
        <v>789</v>
      </c>
      <c r="D4" s="2239"/>
      <c r="E4" s="2346"/>
      <c r="F4" s="2346"/>
      <c r="G4" s="676" t="s">
        <v>636</v>
      </c>
      <c r="H4" s="607"/>
      <c r="I4" s="607"/>
      <c r="J4" s="607"/>
      <c r="K4" s="607"/>
      <c r="L4" s="2218" t="s">
        <v>390</v>
      </c>
      <c r="M4" s="2333" t="s">
        <v>405</v>
      </c>
    </row>
    <row r="5" spans="1:13" ht="24" customHeight="1" thickBot="1" x14ac:dyDescent="0.25">
      <c r="A5" s="2344"/>
      <c r="B5" s="2345"/>
      <c r="C5" s="1439">
        <v>4</v>
      </c>
      <c r="D5" s="1439">
        <v>6</v>
      </c>
      <c r="E5" s="1439">
        <v>8</v>
      </c>
      <c r="F5" s="1439" t="s">
        <v>781</v>
      </c>
      <c r="G5" s="677" t="s">
        <v>395</v>
      </c>
      <c r="H5" s="607"/>
      <c r="I5" s="607"/>
      <c r="J5" s="607"/>
      <c r="K5" s="607"/>
      <c r="L5" s="2219"/>
      <c r="M5" s="2347"/>
    </row>
    <row r="6" spans="1:13" ht="16.5" thickBot="1" x14ac:dyDescent="0.25">
      <c r="A6" s="560" t="s">
        <v>1001</v>
      </c>
      <c r="B6" s="561"/>
      <c r="C6" s="541"/>
      <c r="D6" s="541"/>
      <c r="E6" s="541"/>
      <c r="F6" s="541"/>
      <c r="G6" s="555"/>
      <c r="H6" s="388"/>
      <c r="I6" s="388"/>
      <c r="J6" s="388"/>
      <c r="K6" s="388"/>
      <c r="L6" s="562"/>
      <c r="M6" s="556" t="s">
        <v>791</v>
      </c>
    </row>
    <row r="7" spans="1:13" ht="15.95" customHeight="1" x14ac:dyDescent="0.2">
      <c r="A7" s="2123" t="s">
        <v>31</v>
      </c>
      <c r="B7" s="575" t="s">
        <v>640</v>
      </c>
      <c r="C7" s="968">
        <v>151</v>
      </c>
      <c r="D7" s="968">
        <v>0</v>
      </c>
      <c r="E7" s="968">
        <v>0</v>
      </c>
      <c r="F7" s="968">
        <v>0</v>
      </c>
      <c r="G7" s="968">
        <f>SUM(C7:F7)</f>
        <v>151</v>
      </c>
      <c r="H7" s="262"/>
      <c r="I7" s="262"/>
      <c r="J7" s="262"/>
      <c r="K7" s="262"/>
      <c r="L7" s="576" t="s">
        <v>396</v>
      </c>
      <c r="M7" s="2056" t="s">
        <v>430</v>
      </c>
    </row>
    <row r="8" spans="1:13" ht="15.95" customHeight="1" x14ac:dyDescent="0.2">
      <c r="A8" s="2123"/>
      <c r="B8" s="559" t="s">
        <v>641</v>
      </c>
      <c r="C8" s="1175">
        <v>0</v>
      </c>
      <c r="D8" s="1175">
        <v>0</v>
      </c>
      <c r="E8" s="1175">
        <v>0</v>
      </c>
      <c r="F8" s="1175">
        <v>0</v>
      </c>
      <c r="G8" s="968">
        <f t="shared" ref="G8:G46" si="0">SUM(C8:F8)</f>
        <v>0</v>
      </c>
      <c r="H8" s="262"/>
      <c r="I8" s="262"/>
      <c r="J8" s="262"/>
      <c r="K8" s="262"/>
      <c r="L8" s="564" t="s">
        <v>692</v>
      </c>
      <c r="M8" s="2056"/>
    </row>
    <row r="9" spans="1:13" ht="15.95" customHeight="1" x14ac:dyDescent="0.2">
      <c r="A9" s="2123"/>
      <c r="B9" s="566" t="s">
        <v>642</v>
      </c>
      <c r="C9" s="977">
        <v>0</v>
      </c>
      <c r="D9" s="964">
        <v>20</v>
      </c>
      <c r="E9" s="978">
        <v>0</v>
      </c>
      <c r="F9" s="978">
        <v>0</v>
      </c>
      <c r="G9" s="968">
        <f t="shared" si="0"/>
        <v>20</v>
      </c>
      <c r="H9" s="262"/>
      <c r="I9" s="262"/>
      <c r="J9" s="262"/>
      <c r="K9" s="262"/>
      <c r="L9" s="572" t="s">
        <v>399</v>
      </c>
      <c r="M9" s="2056"/>
    </row>
    <row r="10" spans="1:13" ht="15.95" customHeight="1" x14ac:dyDescent="0.2">
      <c r="A10" s="2123"/>
      <c r="B10" s="566" t="s">
        <v>643</v>
      </c>
      <c r="C10" s="977">
        <v>0</v>
      </c>
      <c r="D10" s="964">
        <v>126</v>
      </c>
      <c r="E10" s="978">
        <v>4</v>
      </c>
      <c r="F10" s="978">
        <v>0</v>
      </c>
      <c r="G10" s="968">
        <f t="shared" si="0"/>
        <v>130</v>
      </c>
      <c r="H10" s="262"/>
      <c r="I10" s="262"/>
      <c r="J10" s="262"/>
      <c r="K10" s="262"/>
      <c r="L10" s="572" t="s">
        <v>411</v>
      </c>
      <c r="M10" s="2056"/>
    </row>
    <row r="11" spans="1:13" ht="15.95" customHeight="1" x14ac:dyDescent="0.2">
      <c r="A11" s="2123"/>
      <c r="B11" s="567" t="s">
        <v>731</v>
      </c>
      <c r="C11" s="977">
        <v>0</v>
      </c>
      <c r="D11" s="964">
        <v>9</v>
      </c>
      <c r="E11" s="978">
        <v>0</v>
      </c>
      <c r="F11" s="978">
        <v>0</v>
      </c>
      <c r="G11" s="968">
        <f t="shared" si="0"/>
        <v>9</v>
      </c>
      <c r="H11" s="262"/>
      <c r="I11" s="262"/>
      <c r="J11" s="262"/>
      <c r="K11" s="262"/>
      <c r="L11" s="573" t="s">
        <v>639</v>
      </c>
      <c r="M11" s="2056"/>
    </row>
    <row r="12" spans="1:13" ht="15.95" customHeight="1" x14ac:dyDescent="0.2">
      <c r="A12" s="2123"/>
      <c r="B12" s="567" t="s">
        <v>733</v>
      </c>
      <c r="C12" s="977">
        <v>0</v>
      </c>
      <c r="D12" s="964">
        <v>56</v>
      </c>
      <c r="E12" s="978">
        <v>1</v>
      </c>
      <c r="F12" s="978">
        <v>0</v>
      </c>
      <c r="G12" s="968">
        <f t="shared" si="0"/>
        <v>57</v>
      </c>
      <c r="H12" s="262"/>
      <c r="I12" s="262"/>
      <c r="J12" s="262"/>
      <c r="K12" s="262"/>
      <c r="L12" s="573" t="s">
        <v>440</v>
      </c>
      <c r="M12" s="2056"/>
    </row>
    <row r="13" spans="1:13" ht="15.95" customHeight="1" x14ac:dyDescent="0.2">
      <c r="A13" s="2123"/>
      <c r="B13" s="566" t="s">
        <v>644</v>
      </c>
      <c r="C13" s="977">
        <v>124</v>
      </c>
      <c r="D13" s="964">
        <v>87</v>
      </c>
      <c r="E13" s="978">
        <v>8</v>
      </c>
      <c r="F13" s="978">
        <v>0</v>
      </c>
      <c r="G13" s="968">
        <f t="shared" si="0"/>
        <v>219</v>
      </c>
      <c r="H13" s="262"/>
      <c r="I13" s="262"/>
      <c r="J13" s="262"/>
      <c r="K13" s="262"/>
      <c r="L13" s="572" t="s">
        <v>586</v>
      </c>
      <c r="M13" s="2056"/>
    </row>
    <row r="14" spans="1:13" ht="15.95" customHeight="1" x14ac:dyDescent="0.2">
      <c r="A14" s="2124"/>
      <c r="B14" s="462" t="s">
        <v>636</v>
      </c>
      <c r="C14" s="979">
        <v>275</v>
      </c>
      <c r="D14" s="969">
        <v>298</v>
      </c>
      <c r="E14" s="979">
        <v>13</v>
      </c>
      <c r="F14" s="979">
        <v>0</v>
      </c>
      <c r="G14" s="1044">
        <f t="shared" si="0"/>
        <v>586</v>
      </c>
      <c r="H14" s="262"/>
      <c r="I14" s="262"/>
      <c r="J14" s="262"/>
      <c r="K14" s="262"/>
      <c r="L14" s="464" t="s">
        <v>395</v>
      </c>
      <c r="M14" s="2057"/>
    </row>
    <row r="15" spans="1:13" ht="15.95" customHeight="1" x14ac:dyDescent="0.2">
      <c r="A15" s="2122" t="s">
        <v>139</v>
      </c>
      <c r="B15" s="559" t="s">
        <v>640</v>
      </c>
      <c r="C15" s="974">
        <v>1410</v>
      </c>
      <c r="D15" s="975">
        <v>158</v>
      </c>
      <c r="E15" s="976">
        <v>158</v>
      </c>
      <c r="F15" s="976">
        <v>0</v>
      </c>
      <c r="G15" s="1183">
        <f t="shared" si="0"/>
        <v>1726</v>
      </c>
      <c r="H15" s="262"/>
      <c r="I15" s="262"/>
      <c r="J15" s="262"/>
      <c r="K15" s="262"/>
      <c r="L15" s="564" t="s">
        <v>396</v>
      </c>
      <c r="M15" s="2053" t="s">
        <v>690</v>
      </c>
    </row>
    <row r="16" spans="1:13" ht="15.95" customHeight="1" x14ac:dyDescent="0.2">
      <c r="A16" s="2123"/>
      <c r="B16" s="566" t="s">
        <v>641</v>
      </c>
      <c r="C16" s="977">
        <v>1</v>
      </c>
      <c r="D16" s="964">
        <v>1</v>
      </c>
      <c r="E16" s="978">
        <v>0</v>
      </c>
      <c r="F16" s="978">
        <v>0</v>
      </c>
      <c r="G16" s="968">
        <f t="shared" si="0"/>
        <v>2</v>
      </c>
      <c r="H16" s="262"/>
      <c r="I16" s="262"/>
      <c r="J16" s="262"/>
      <c r="K16" s="262"/>
      <c r="L16" s="572" t="s">
        <v>397</v>
      </c>
      <c r="M16" s="2041"/>
    </row>
    <row r="17" spans="1:13" ht="15.95" customHeight="1" x14ac:dyDescent="0.2">
      <c r="A17" s="2123"/>
      <c r="B17" s="566" t="s">
        <v>642</v>
      </c>
      <c r="C17" s="977">
        <v>31</v>
      </c>
      <c r="D17" s="964">
        <v>282</v>
      </c>
      <c r="E17" s="978">
        <v>8</v>
      </c>
      <c r="F17" s="978">
        <v>0</v>
      </c>
      <c r="G17" s="968">
        <f t="shared" si="0"/>
        <v>321</v>
      </c>
      <c r="H17" s="262"/>
      <c r="I17" s="262"/>
      <c r="J17" s="262"/>
      <c r="K17" s="262"/>
      <c r="L17" s="572" t="s">
        <v>399</v>
      </c>
      <c r="M17" s="2041"/>
    </row>
    <row r="18" spans="1:13" ht="15.95" customHeight="1" x14ac:dyDescent="0.2">
      <c r="A18" s="2123"/>
      <c r="B18" s="566" t="s">
        <v>643</v>
      </c>
      <c r="C18" s="977">
        <v>6</v>
      </c>
      <c r="D18" s="964">
        <v>105</v>
      </c>
      <c r="E18" s="978">
        <v>30</v>
      </c>
      <c r="F18" s="978">
        <v>0</v>
      </c>
      <c r="G18" s="968">
        <f t="shared" si="0"/>
        <v>141</v>
      </c>
      <c r="H18" s="262"/>
      <c r="I18" s="262"/>
      <c r="J18" s="262"/>
      <c r="K18" s="262"/>
      <c r="L18" s="572" t="s">
        <v>411</v>
      </c>
      <c r="M18" s="2041"/>
    </row>
    <row r="19" spans="1:13" ht="15.95" customHeight="1" x14ac:dyDescent="0.2">
      <c r="A19" s="2123"/>
      <c r="B19" s="567" t="s">
        <v>731</v>
      </c>
      <c r="C19" s="977">
        <v>10</v>
      </c>
      <c r="D19" s="964">
        <v>217</v>
      </c>
      <c r="E19" s="978">
        <v>4</v>
      </c>
      <c r="F19" s="978">
        <v>0</v>
      </c>
      <c r="G19" s="968">
        <f t="shared" si="0"/>
        <v>231</v>
      </c>
      <c r="H19" s="262"/>
      <c r="I19" s="262"/>
      <c r="J19" s="262"/>
      <c r="K19" s="262"/>
      <c r="L19" s="573" t="s">
        <v>639</v>
      </c>
      <c r="M19" s="2041"/>
    </row>
    <row r="20" spans="1:13" ht="15.95" customHeight="1" x14ac:dyDescent="0.2">
      <c r="A20" s="2123"/>
      <c r="B20" s="567" t="s">
        <v>733</v>
      </c>
      <c r="C20" s="977">
        <v>0</v>
      </c>
      <c r="D20" s="964">
        <v>471</v>
      </c>
      <c r="E20" s="978">
        <v>29</v>
      </c>
      <c r="F20" s="978">
        <v>0</v>
      </c>
      <c r="G20" s="968">
        <f t="shared" si="0"/>
        <v>500</v>
      </c>
      <c r="H20" s="262"/>
      <c r="I20" s="262"/>
      <c r="J20" s="262"/>
      <c r="K20" s="262"/>
      <c r="L20" s="573" t="s">
        <v>440</v>
      </c>
      <c r="M20" s="2041"/>
    </row>
    <row r="21" spans="1:13" ht="15.95" customHeight="1" x14ac:dyDescent="0.2">
      <c r="A21" s="2123"/>
      <c r="B21" s="566" t="s">
        <v>644</v>
      </c>
      <c r="C21" s="977">
        <v>123</v>
      </c>
      <c r="D21" s="964">
        <v>1638</v>
      </c>
      <c r="E21" s="978">
        <v>90</v>
      </c>
      <c r="F21" s="978">
        <v>2</v>
      </c>
      <c r="G21" s="968">
        <f t="shared" si="0"/>
        <v>1853</v>
      </c>
      <c r="H21" s="262"/>
      <c r="I21" s="262"/>
      <c r="J21" s="262"/>
      <c r="K21" s="262"/>
      <c r="L21" s="572" t="s">
        <v>586</v>
      </c>
      <c r="M21" s="2041"/>
    </row>
    <row r="22" spans="1:13" ht="15.95" customHeight="1" x14ac:dyDescent="0.2">
      <c r="A22" s="2124"/>
      <c r="B22" s="462" t="s">
        <v>636</v>
      </c>
      <c r="C22" s="979">
        <v>1581</v>
      </c>
      <c r="D22" s="969">
        <v>2872</v>
      </c>
      <c r="E22" s="979">
        <v>319</v>
      </c>
      <c r="F22" s="979">
        <v>2</v>
      </c>
      <c r="G22" s="1184">
        <f t="shared" si="0"/>
        <v>4774</v>
      </c>
      <c r="H22" s="262"/>
      <c r="I22" s="262"/>
      <c r="J22" s="262"/>
      <c r="K22" s="262"/>
      <c r="L22" s="464" t="s">
        <v>395</v>
      </c>
      <c r="M22" s="2042"/>
    </row>
    <row r="23" spans="1:13" ht="15.95" customHeight="1" x14ac:dyDescent="0.2">
      <c r="A23" s="2188" t="s">
        <v>303</v>
      </c>
      <c r="B23" s="559" t="s">
        <v>640</v>
      </c>
      <c r="C23" s="975">
        <v>786</v>
      </c>
      <c r="D23" s="975">
        <v>14</v>
      </c>
      <c r="E23" s="975">
        <v>5</v>
      </c>
      <c r="F23" s="975">
        <v>3</v>
      </c>
      <c r="G23" s="968">
        <f t="shared" si="0"/>
        <v>808</v>
      </c>
      <c r="H23" s="388"/>
      <c r="I23" s="388"/>
      <c r="J23" s="388"/>
      <c r="K23" s="388"/>
      <c r="L23" s="564" t="s">
        <v>396</v>
      </c>
      <c r="M23" s="2053" t="s">
        <v>1003</v>
      </c>
    </row>
    <row r="24" spans="1:13" ht="15.95" customHeight="1" x14ac:dyDescent="0.2">
      <c r="A24" s="2123"/>
      <c r="B24" s="557" t="s">
        <v>641</v>
      </c>
      <c r="C24" s="964">
        <v>5</v>
      </c>
      <c r="D24" s="964">
        <v>0</v>
      </c>
      <c r="E24" s="964">
        <v>0</v>
      </c>
      <c r="F24" s="964">
        <v>2</v>
      </c>
      <c r="G24" s="968">
        <f t="shared" si="0"/>
        <v>7</v>
      </c>
      <c r="H24" s="388"/>
      <c r="I24" s="388"/>
      <c r="J24" s="388"/>
      <c r="K24" s="388"/>
      <c r="L24" s="565" t="s">
        <v>397</v>
      </c>
      <c r="M24" s="2041"/>
    </row>
    <row r="25" spans="1:13" ht="15.95" customHeight="1" x14ac:dyDescent="0.2">
      <c r="A25" s="2123"/>
      <c r="B25" s="557" t="s">
        <v>642</v>
      </c>
      <c r="C25" s="964">
        <v>8</v>
      </c>
      <c r="D25" s="964">
        <v>104</v>
      </c>
      <c r="E25" s="964">
        <v>12</v>
      </c>
      <c r="F25" s="964">
        <v>3</v>
      </c>
      <c r="G25" s="968">
        <f t="shared" si="0"/>
        <v>127</v>
      </c>
      <c r="H25" s="388"/>
      <c r="I25" s="388"/>
      <c r="J25" s="388"/>
      <c r="K25" s="388"/>
      <c r="L25" s="565" t="s">
        <v>399</v>
      </c>
      <c r="M25" s="2041"/>
    </row>
    <row r="26" spans="1:13" ht="15.95" customHeight="1" x14ac:dyDescent="0.2">
      <c r="A26" s="2123"/>
      <c r="B26" s="557" t="s">
        <v>643</v>
      </c>
      <c r="C26" s="964">
        <v>4</v>
      </c>
      <c r="D26" s="964">
        <v>71</v>
      </c>
      <c r="E26" s="964">
        <v>9</v>
      </c>
      <c r="F26" s="964">
        <v>0</v>
      </c>
      <c r="G26" s="968">
        <f t="shared" si="0"/>
        <v>84</v>
      </c>
      <c r="H26" s="388"/>
      <c r="I26" s="388"/>
      <c r="J26" s="388"/>
      <c r="K26" s="388"/>
      <c r="L26" s="565" t="s">
        <v>411</v>
      </c>
      <c r="M26" s="2041"/>
    </row>
    <row r="27" spans="1:13" ht="15.95" customHeight="1" x14ac:dyDescent="0.2">
      <c r="A27" s="2123"/>
      <c r="B27" s="558" t="s">
        <v>735</v>
      </c>
      <c r="C27" s="964">
        <v>0</v>
      </c>
      <c r="D27" s="964">
        <v>7</v>
      </c>
      <c r="E27" s="964">
        <v>5</v>
      </c>
      <c r="F27" s="964">
        <v>0</v>
      </c>
      <c r="G27" s="968">
        <f t="shared" si="0"/>
        <v>12</v>
      </c>
      <c r="H27" s="388"/>
      <c r="I27" s="388"/>
      <c r="J27" s="388"/>
      <c r="K27" s="388"/>
      <c r="L27" s="732" t="s">
        <v>639</v>
      </c>
      <c r="M27" s="2041"/>
    </row>
    <row r="28" spans="1:13" ht="15.95" customHeight="1" x14ac:dyDescent="0.2">
      <c r="A28" s="2123"/>
      <c r="B28" s="558" t="s">
        <v>733</v>
      </c>
      <c r="C28" s="964">
        <v>0</v>
      </c>
      <c r="D28" s="964">
        <v>70</v>
      </c>
      <c r="E28" s="964">
        <v>33</v>
      </c>
      <c r="F28" s="964">
        <v>1</v>
      </c>
      <c r="G28" s="968">
        <f t="shared" si="0"/>
        <v>104</v>
      </c>
      <c r="H28" s="388"/>
      <c r="I28" s="388"/>
      <c r="J28" s="388"/>
      <c r="K28" s="388"/>
      <c r="L28" s="732" t="s">
        <v>440</v>
      </c>
      <c r="M28" s="2041"/>
    </row>
    <row r="29" spans="1:13" ht="15.95" customHeight="1" x14ac:dyDescent="0.2">
      <c r="A29" s="2123"/>
      <c r="B29" s="557" t="s">
        <v>644</v>
      </c>
      <c r="C29" s="964">
        <v>169</v>
      </c>
      <c r="D29" s="964">
        <v>247</v>
      </c>
      <c r="E29" s="964">
        <v>83</v>
      </c>
      <c r="F29" s="964">
        <v>10</v>
      </c>
      <c r="G29" s="968">
        <f t="shared" si="0"/>
        <v>509</v>
      </c>
      <c r="H29" s="388"/>
      <c r="I29" s="388"/>
      <c r="J29" s="388"/>
      <c r="K29" s="388"/>
      <c r="L29" s="565" t="s">
        <v>586</v>
      </c>
      <c r="M29" s="2041"/>
    </row>
    <row r="30" spans="1:13" ht="15.95" customHeight="1" x14ac:dyDescent="0.2">
      <c r="A30" s="2184"/>
      <c r="B30" s="458" t="s">
        <v>636</v>
      </c>
      <c r="C30" s="969">
        <v>972</v>
      </c>
      <c r="D30" s="969">
        <v>513</v>
      </c>
      <c r="E30" s="969">
        <v>147</v>
      </c>
      <c r="F30" s="969">
        <v>19</v>
      </c>
      <c r="G30" s="1184">
        <f t="shared" si="0"/>
        <v>1651</v>
      </c>
      <c r="H30" s="720"/>
      <c r="I30" s="720"/>
      <c r="J30" s="720"/>
      <c r="K30" s="720"/>
      <c r="L30" s="465" t="s">
        <v>395</v>
      </c>
      <c r="M30" s="2042"/>
    </row>
    <row r="31" spans="1:13" ht="15.95" customHeight="1" x14ac:dyDescent="0.2">
      <c r="A31" s="2122" t="s">
        <v>308</v>
      </c>
      <c r="B31" s="559" t="s">
        <v>640</v>
      </c>
      <c r="C31" s="974">
        <v>1301</v>
      </c>
      <c r="D31" s="975">
        <v>53</v>
      </c>
      <c r="E31" s="976">
        <v>1</v>
      </c>
      <c r="F31" s="976">
        <v>0</v>
      </c>
      <c r="G31" s="968">
        <f t="shared" si="0"/>
        <v>1355</v>
      </c>
      <c r="H31" s="262"/>
      <c r="I31" s="262"/>
      <c r="J31" s="262"/>
      <c r="K31" s="262"/>
      <c r="L31" s="564" t="s">
        <v>396</v>
      </c>
      <c r="M31" s="2053" t="s">
        <v>435</v>
      </c>
    </row>
    <row r="32" spans="1:13" ht="15.95" customHeight="1" x14ac:dyDescent="0.2">
      <c r="A32" s="2123"/>
      <c r="B32" s="566" t="s">
        <v>641</v>
      </c>
      <c r="C32" s="977">
        <v>19</v>
      </c>
      <c r="D32" s="964">
        <v>1</v>
      </c>
      <c r="E32" s="978">
        <v>0</v>
      </c>
      <c r="F32" s="978">
        <v>0</v>
      </c>
      <c r="G32" s="968">
        <f t="shared" si="0"/>
        <v>20</v>
      </c>
      <c r="H32" s="262"/>
      <c r="I32" s="262"/>
      <c r="J32" s="262"/>
      <c r="K32" s="262"/>
      <c r="L32" s="572" t="s">
        <v>397</v>
      </c>
      <c r="M32" s="2041"/>
    </row>
    <row r="33" spans="1:13" ht="15.95" customHeight="1" x14ac:dyDescent="0.2">
      <c r="A33" s="2123"/>
      <c r="B33" s="566" t="s">
        <v>642</v>
      </c>
      <c r="C33" s="977">
        <v>13</v>
      </c>
      <c r="D33" s="964">
        <v>69</v>
      </c>
      <c r="E33" s="978">
        <v>18</v>
      </c>
      <c r="F33" s="978">
        <v>0</v>
      </c>
      <c r="G33" s="968">
        <f t="shared" si="0"/>
        <v>100</v>
      </c>
      <c r="H33" s="262"/>
      <c r="I33" s="262"/>
      <c r="J33" s="262"/>
      <c r="K33" s="262"/>
      <c r="L33" s="572" t="s">
        <v>399</v>
      </c>
      <c r="M33" s="2041"/>
    </row>
    <row r="34" spans="1:13" ht="15.95" customHeight="1" x14ac:dyDescent="0.2">
      <c r="A34" s="2123"/>
      <c r="B34" s="566" t="s">
        <v>643</v>
      </c>
      <c r="C34" s="977">
        <v>3</v>
      </c>
      <c r="D34" s="964">
        <v>8</v>
      </c>
      <c r="E34" s="978">
        <v>0</v>
      </c>
      <c r="F34" s="978">
        <v>1</v>
      </c>
      <c r="G34" s="968">
        <f t="shared" si="0"/>
        <v>12</v>
      </c>
      <c r="H34" s="262"/>
      <c r="I34" s="262"/>
      <c r="J34" s="262"/>
      <c r="K34" s="262"/>
      <c r="L34" s="572" t="s">
        <v>411</v>
      </c>
      <c r="M34" s="2041"/>
    </row>
    <row r="35" spans="1:13" ht="15.95" customHeight="1" x14ac:dyDescent="0.2">
      <c r="A35" s="2123"/>
      <c r="B35" s="567" t="s">
        <v>731</v>
      </c>
      <c r="C35" s="977">
        <v>3</v>
      </c>
      <c r="D35" s="964">
        <v>13</v>
      </c>
      <c r="E35" s="978">
        <v>0</v>
      </c>
      <c r="F35" s="978">
        <v>0</v>
      </c>
      <c r="G35" s="968">
        <f t="shared" si="0"/>
        <v>16</v>
      </c>
      <c r="H35" s="262"/>
      <c r="I35" s="262"/>
      <c r="J35" s="262"/>
      <c r="K35" s="262"/>
      <c r="L35" s="573" t="s">
        <v>639</v>
      </c>
      <c r="M35" s="2041"/>
    </row>
    <row r="36" spans="1:13" ht="15.95" customHeight="1" x14ac:dyDescent="0.2">
      <c r="A36" s="2123"/>
      <c r="B36" s="567" t="s">
        <v>733</v>
      </c>
      <c r="C36" s="977">
        <v>0</v>
      </c>
      <c r="D36" s="964">
        <v>31</v>
      </c>
      <c r="E36" s="978">
        <v>2</v>
      </c>
      <c r="F36" s="978">
        <v>0</v>
      </c>
      <c r="G36" s="968">
        <f t="shared" si="0"/>
        <v>33</v>
      </c>
      <c r="H36" s="262"/>
      <c r="I36" s="262"/>
      <c r="J36" s="262"/>
      <c r="K36" s="262"/>
      <c r="L36" s="573" t="s">
        <v>440</v>
      </c>
      <c r="M36" s="2041"/>
    </row>
    <row r="37" spans="1:13" ht="15.95" customHeight="1" x14ac:dyDescent="0.2">
      <c r="A37" s="2123"/>
      <c r="B37" s="566" t="s">
        <v>644</v>
      </c>
      <c r="C37" s="977">
        <v>456</v>
      </c>
      <c r="D37" s="964">
        <v>293</v>
      </c>
      <c r="E37" s="978">
        <v>68</v>
      </c>
      <c r="F37" s="978">
        <v>2</v>
      </c>
      <c r="G37" s="968">
        <f t="shared" si="0"/>
        <v>819</v>
      </c>
      <c r="H37" s="262"/>
      <c r="I37" s="262"/>
      <c r="J37" s="262"/>
      <c r="K37" s="262"/>
      <c r="L37" s="572" t="s">
        <v>586</v>
      </c>
      <c r="M37" s="2041"/>
    </row>
    <row r="38" spans="1:13" ht="15.95" customHeight="1" x14ac:dyDescent="0.2">
      <c r="A38" s="2123"/>
      <c r="B38" s="462" t="s">
        <v>636</v>
      </c>
      <c r="C38" s="980">
        <v>1795</v>
      </c>
      <c r="D38" s="980">
        <v>468</v>
      </c>
      <c r="E38" s="980">
        <v>89</v>
      </c>
      <c r="F38" s="980">
        <v>3</v>
      </c>
      <c r="G38" s="1184">
        <f t="shared" si="0"/>
        <v>2355</v>
      </c>
      <c r="H38" s="262"/>
      <c r="I38" s="262"/>
      <c r="J38" s="262"/>
      <c r="K38" s="262"/>
      <c r="L38" s="465" t="s">
        <v>395</v>
      </c>
      <c r="M38" s="2042"/>
    </row>
    <row r="39" spans="1:13" ht="15.95" customHeight="1" x14ac:dyDescent="0.2">
      <c r="A39" s="2183" t="s">
        <v>44</v>
      </c>
      <c r="B39" s="559" t="s">
        <v>640</v>
      </c>
      <c r="C39" s="974">
        <v>527</v>
      </c>
      <c r="D39" s="975">
        <v>0</v>
      </c>
      <c r="E39" s="976">
        <v>0</v>
      </c>
      <c r="F39" s="976">
        <v>0</v>
      </c>
      <c r="G39" s="968">
        <f t="shared" si="0"/>
        <v>527</v>
      </c>
      <c r="H39" s="262"/>
      <c r="I39" s="262"/>
      <c r="J39" s="262"/>
      <c r="K39" s="262"/>
      <c r="L39" s="564" t="s">
        <v>396</v>
      </c>
      <c r="M39" s="2053" t="s">
        <v>691</v>
      </c>
    </row>
    <row r="40" spans="1:13" ht="15.95" customHeight="1" x14ac:dyDescent="0.2">
      <c r="A40" s="2123"/>
      <c r="B40" s="566" t="s">
        <v>641</v>
      </c>
      <c r="C40" s="977">
        <v>281</v>
      </c>
      <c r="D40" s="964">
        <v>34</v>
      </c>
      <c r="E40" s="978">
        <v>0</v>
      </c>
      <c r="F40" s="978">
        <v>0</v>
      </c>
      <c r="G40" s="968">
        <f t="shared" si="0"/>
        <v>315</v>
      </c>
      <c r="H40" s="262"/>
      <c r="I40" s="262"/>
      <c r="J40" s="262"/>
      <c r="K40" s="262"/>
      <c r="L40" s="572" t="s">
        <v>397</v>
      </c>
      <c r="M40" s="2041"/>
    </row>
    <row r="41" spans="1:13" ht="15.95" customHeight="1" x14ac:dyDescent="0.2">
      <c r="A41" s="2123"/>
      <c r="B41" s="566" t="s">
        <v>642</v>
      </c>
      <c r="C41" s="977">
        <v>8</v>
      </c>
      <c r="D41" s="964">
        <v>25</v>
      </c>
      <c r="E41" s="978">
        <v>0</v>
      </c>
      <c r="F41" s="978">
        <v>0</v>
      </c>
      <c r="G41" s="968">
        <f t="shared" si="0"/>
        <v>33</v>
      </c>
      <c r="H41" s="262"/>
      <c r="I41" s="262"/>
      <c r="J41" s="262"/>
      <c r="K41" s="262"/>
      <c r="L41" s="572" t="s">
        <v>399</v>
      </c>
      <c r="M41" s="2041"/>
    </row>
    <row r="42" spans="1:13" ht="15.95" customHeight="1" x14ac:dyDescent="0.2">
      <c r="A42" s="2123"/>
      <c r="B42" s="566" t="s">
        <v>643</v>
      </c>
      <c r="C42" s="977">
        <v>0</v>
      </c>
      <c r="D42" s="964">
        <v>0</v>
      </c>
      <c r="E42" s="978">
        <v>0</v>
      </c>
      <c r="F42" s="978">
        <v>0</v>
      </c>
      <c r="G42" s="968">
        <f t="shared" si="0"/>
        <v>0</v>
      </c>
      <c r="H42" s="262"/>
      <c r="I42" s="262"/>
      <c r="J42" s="262"/>
      <c r="K42" s="262"/>
      <c r="L42" s="572" t="s">
        <v>411</v>
      </c>
      <c r="M42" s="2041"/>
    </row>
    <row r="43" spans="1:13" ht="15.95" customHeight="1" x14ac:dyDescent="0.2">
      <c r="A43" s="2123"/>
      <c r="B43" s="567" t="s">
        <v>731</v>
      </c>
      <c r="C43" s="964">
        <v>0</v>
      </c>
      <c r="D43" s="964">
        <v>0</v>
      </c>
      <c r="E43" s="964">
        <v>0</v>
      </c>
      <c r="F43" s="964">
        <v>0</v>
      </c>
      <c r="G43" s="968">
        <f t="shared" si="0"/>
        <v>0</v>
      </c>
      <c r="H43" s="262"/>
      <c r="I43" s="262"/>
      <c r="J43" s="262"/>
      <c r="K43" s="262"/>
      <c r="L43" s="573" t="s">
        <v>639</v>
      </c>
      <c r="M43" s="2041"/>
    </row>
    <row r="44" spans="1:13" ht="15.95" customHeight="1" x14ac:dyDescent="0.2">
      <c r="A44" s="2123"/>
      <c r="B44" s="567" t="s">
        <v>733</v>
      </c>
      <c r="C44" s="977">
        <v>37</v>
      </c>
      <c r="D44" s="964">
        <v>1</v>
      </c>
      <c r="E44" s="978">
        <v>0</v>
      </c>
      <c r="F44" s="978">
        <v>0</v>
      </c>
      <c r="G44" s="968">
        <f t="shared" si="0"/>
        <v>38</v>
      </c>
      <c r="H44" s="262"/>
      <c r="I44" s="262"/>
      <c r="J44" s="262"/>
      <c r="K44" s="262"/>
      <c r="L44" s="573" t="s">
        <v>440</v>
      </c>
      <c r="M44" s="2041"/>
    </row>
    <row r="45" spans="1:13" ht="15.95" customHeight="1" x14ac:dyDescent="0.2">
      <c r="A45" s="2123"/>
      <c r="B45" s="566" t="s">
        <v>644</v>
      </c>
      <c r="C45" s="980">
        <v>10</v>
      </c>
      <c r="D45" s="980">
        <v>0</v>
      </c>
      <c r="E45" s="980">
        <v>0</v>
      </c>
      <c r="F45" s="980">
        <v>0</v>
      </c>
      <c r="G45" s="968">
        <f t="shared" si="0"/>
        <v>10</v>
      </c>
      <c r="H45" s="262"/>
      <c r="I45" s="262"/>
      <c r="J45" s="262"/>
      <c r="K45" s="262"/>
      <c r="L45" s="572" t="s">
        <v>586</v>
      </c>
      <c r="M45" s="2041"/>
    </row>
    <row r="46" spans="1:13" ht="15.95" customHeight="1" thickBot="1" x14ac:dyDescent="0.25">
      <c r="A46" s="2206"/>
      <c r="B46" s="462" t="s">
        <v>636</v>
      </c>
      <c r="C46" s="1181">
        <v>863</v>
      </c>
      <c r="D46" s="1181">
        <v>60</v>
      </c>
      <c r="E46" s="1181">
        <v>0</v>
      </c>
      <c r="F46" s="1181">
        <v>0</v>
      </c>
      <c r="G46" s="968">
        <f t="shared" si="0"/>
        <v>923</v>
      </c>
      <c r="H46" s="262"/>
      <c r="I46" s="262"/>
      <c r="J46" s="262"/>
      <c r="K46" s="262"/>
      <c r="L46" s="1182" t="s">
        <v>395</v>
      </c>
      <c r="M46" s="2041"/>
    </row>
    <row r="47" spans="1:13" ht="15.95" customHeight="1" thickBot="1" x14ac:dyDescent="0.3">
      <c r="A47" s="570" t="s">
        <v>1010</v>
      </c>
      <c r="B47" s="571"/>
      <c r="C47" s="526"/>
      <c r="D47" s="526"/>
      <c r="E47" s="526"/>
      <c r="F47" s="526"/>
      <c r="G47" s="526"/>
      <c r="H47" s="543"/>
      <c r="I47" s="543"/>
      <c r="J47" s="543"/>
      <c r="K47" s="543"/>
      <c r="L47" s="569"/>
      <c r="M47" s="531" t="s">
        <v>788</v>
      </c>
    </row>
    <row r="48" spans="1:13" ht="15.95" customHeight="1" x14ac:dyDescent="0.2">
      <c r="A48" s="2123" t="s">
        <v>141</v>
      </c>
      <c r="B48" s="575" t="s">
        <v>640</v>
      </c>
      <c r="C48" s="568">
        <v>5</v>
      </c>
      <c r="D48" s="568">
        <v>0</v>
      </c>
      <c r="E48" s="568">
        <v>0</v>
      </c>
      <c r="F48" s="568">
        <v>0</v>
      </c>
      <c r="G48" s="568">
        <f>SUM(C48:F48)</f>
        <v>5</v>
      </c>
      <c r="H48" s="262"/>
      <c r="I48" s="262"/>
      <c r="J48" s="262"/>
      <c r="K48" s="262"/>
      <c r="L48" s="576" t="s">
        <v>396</v>
      </c>
      <c r="M48" s="2041" t="s">
        <v>426</v>
      </c>
    </row>
    <row r="49" spans="1:13" ht="15.95" customHeight="1" x14ac:dyDescent="0.2">
      <c r="A49" s="2123"/>
      <c r="B49" s="566" t="s">
        <v>641</v>
      </c>
      <c r="C49" s="447">
        <v>0</v>
      </c>
      <c r="D49" s="448">
        <v>0</v>
      </c>
      <c r="E49" s="463">
        <v>0</v>
      </c>
      <c r="F49" s="463">
        <v>0</v>
      </c>
      <c r="G49" s="568">
        <f t="shared" ref="G49:G63" si="1">SUM(C49:F49)</f>
        <v>0</v>
      </c>
      <c r="H49" s="262"/>
      <c r="I49" s="262"/>
      <c r="J49" s="262"/>
      <c r="K49" s="262"/>
      <c r="L49" s="572" t="s">
        <v>397</v>
      </c>
      <c r="M49" s="2041"/>
    </row>
    <row r="50" spans="1:13" ht="15.95" customHeight="1" x14ac:dyDescent="0.2">
      <c r="A50" s="2123"/>
      <c r="B50" s="557" t="s">
        <v>642</v>
      </c>
      <c r="C50" s="448">
        <v>0</v>
      </c>
      <c r="D50" s="448">
        <v>0</v>
      </c>
      <c r="E50" s="448">
        <v>0</v>
      </c>
      <c r="F50" s="448">
        <v>0</v>
      </c>
      <c r="G50" s="568">
        <f t="shared" si="1"/>
        <v>0</v>
      </c>
      <c r="H50" s="262"/>
      <c r="I50" s="262"/>
      <c r="J50" s="262"/>
      <c r="K50" s="262"/>
      <c r="L50" s="565" t="s">
        <v>399</v>
      </c>
      <c r="M50" s="2041"/>
    </row>
    <row r="51" spans="1:13" ht="15.95" customHeight="1" x14ac:dyDescent="0.2">
      <c r="A51" s="2123"/>
      <c r="B51" s="557" t="s">
        <v>643</v>
      </c>
      <c r="C51" s="448">
        <v>0</v>
      </c>
      <c r="D51" s="448">
        <v>0</v>
      </c>
      <c r="E51" s="448">
        <v>0</v>
      </c>
      <c r="F51" s="448">
        <v>0</v>
      </c>
      <c r="G51" s="568">
        <f t="shared" si="1"/>
        <v>0</v>
      </c>
      <c r="H51" s="262"/>
      <c r="I51" s="262"/>
      <c r="J51" s="262"/>
      <c r="K51" s="262"/>
      <c r="L51" s="565" t="s">
        <v>411</v>
      </c>
      <c r="M51" s="2041"/>
    </row>
    <row r="52" spans="1:13" ht="15.95" customHeight="1" x14ac:dyDescent="0.2">
      <c r="A52" s="2123"/>
      <c r="B52" s="557" t="s">
        <v>725</v>
      </c>
      <c r="C52" s="448">
        <v>0</v>
      </c>
      <c r="D52" s="448">
        <v>62</v>
      </c>
      <c r="E52" s="448">
        <v>41</v>
      </c>
      <c r="F52" s="448">
        <v>4</v>
      </c>
      <c r="G52" s="568">
        <f t="shared" si="1"/>
        <v>107</v>
      </c>
      <c r="H52" s="262"/>
      <c r="I52" s="262"/>
      <c r="J52" s="262"/>
      <c r="K52" s="262"/>
      <c r="L52" s="565" t="s">
        <v>639</v>
      </c>
      <c r="M52" s="2041"/>
    </row>
    <row r="53" spans="1:13" ht="15.95" customHeight="1" x14ac:dyDescent="0.2">
      <c r="A53" s="2123"/>
      <c r="B53" s="567" t="s">
        <v>733</v>
      </c>
      <c r="C53" s="447">
        <v>0</v>
      </c>
      <c r="D53" s="448">
        <v>0</v>
      </c>
      <c r="E53" s="463">
        <v>8</v>
      </c>
      <c r="F53" s="463">
        <v>0</v>
      </c>
      <c r="G53" s="568">
        <f t="shared" si="1"/>
        <v>8</v>
      </c>
      <c r="H53" s="262"/>
      <c r="I53" s="262"/>
      <c r="J53" s="262"/>
      <c r="K53" s="262"/>
      <c r="L53" s="573" t="s">
        <v>440</v>
      </c>
      <c r="M53" s="2041"/>
    </row>
    <row r="54" spans="1:13" ht="15.95" customHeight="1" x14ac:dyDescent="0.2">
      <c r="A54" s="2123"/>
      <c r="B54" s="1176" t="s">
        <v>734</v>
      </c>
      <c r="C54" s="447">
        <v>0</v>
      </c>
      <c r="D54" s="448">
        <v>0</v>
      </c>
      <c r="E54" s="463">
        <v>0</v>
      </c>
      <c r="F54" s="463">
        <v>0</v>
      </c>
      <c r="G54" s="568">
        <f t="shared" si="1"/>
        <v>0</v>
      </c>
      <c r="H54" s="262"/>
      <c r="I54" s="262"/>
      <c r="J54" s="262"/>
      <c r="K54" s="262"/>
      <c r="L54" s="573" t="s">
        <v>586</v>
      </c>
      <c r="M54" s="2041"/>
    </row>
    <row r="55" spans="1:13" ht="15.95" customHeight="1" x14ac:dyDescent="0.2">
      <c r="A55" s="2124"/>
      <c r="B55" s="462" t="s">
        <v>636</v>
      </c>
      <c r="C55" s="449">
        <v>5</v>
      </c>
      <c r="D55" s="450">
        <v>62</v>
      </c>
      <c r="E55" s="449">
        <v>49</v>
      </c>
      <c r="F55" s="449">
        <v>4</v>
      </c>
      <c r="G55" s="1185">
        <f t="shared" si="1"/>
        <v>120</v>
      </c>
      <c r="H55" s="262"/>
      <c r="I55" s="262"/>
      <c r="J55" s="262"/>
      <c r="K55" s="262"/>
      <c r="L55" s="464" t="s">
        <v>395</v>
      </c>
      <c r="M55" s="2054"/>
    </row>
    <row r="56" spans="1:13" ht="15.95" customHeight="1" x14ac:dyDescent="0.2">
      <c r="A56" s="2183" t="s">
        <v>303</v>
      </c>
      <c r="B56" s="566" t="s">
        <v>640</v>
      </c>
      <c r="C56" s="574">
        <v>2</v>
      </c>
      <c r="D56" s="574">
        <v>0</v>
      </c>
      <c r="E56" s="574">
        <v>0</v>
      </c>
      <c r="F56" s="574">
        <v>0</v>
      </c>
      <c r="G56" s="568">
        <f t="shared" si="1"/>
        <v>2</v>
      </c>
      <c r="H56" s="262"/>
      <c r="I56" s="262"/>
      <c r="J56" s="262"/>
      <c r="K56" s="262"/>
      <c r="L56" s="564" t="s">
        <v>396</v>
      </c>
      <c r="M56" s="2118" t="s">
        <v>487</v>
      </c>
    </row>
    <row r="57" spans="1:13" ht="15.95" customHeight="1" x14ac:dyDescent="0.2">
      <c r="A57" s="2123"/>
      <c r="B57" s="566" t="s">
        <v>641</v>
      </c>
      <c r="C57" s="574">
        <v>0</v>
      </c>
      <c r="D57" s="574">
        <v>0</v>
      </c>
      <c r="E57" s="574">
        <v>0</v>
      </c>
      <c r="F57" s="574">
        <v>0</v>
      </c>
      <c r="G57" s="568">
        <f t="shared" si="1"/>
        <v>0</v>
      </c>
      <c r="H57" s="262"/>
      <c r="I57" s="262"/>
      <c r="J57" s="262"/>
      <c r="K57" s="262"/>
      <c r="L57" s="572" t="s">
        <v>397</v>
      </c>
      <c r="M57" s="2041"/>
    </row>
    <row r="58" spans="1:13" ht="15.95" customHeight="1" x14ac:dyDescent="0.2">
      <c r="A58" s="2123"/>
      <c r="B58" s="566" t="s">
        <v>642</v>
      </c>
      <c r="C58" s="574">
        <v>0</v>
      </c>
      <c r="D58" s="574">
        <v>0</v>
      </c>
      <c r="E58" s="574">
        <v>0</v>
      </c>
      <c r="F58" s="574">
        <v>0</v>
      </c>
      <c r="G58" s="568">
        <f t="shared" si="1"/>
        <v>0</v>
      </c>
      <c r="H58" s="262"/>
      <c r="I58" s="262"/>
      <c r="J58" s="262"/>
      <c r="K58" s="262"/>
      <c r="L58" s="565" t="s">
        <v>399</v>
      </c>
      <c r="M58" s="2041"/>
    </row>
    <row r="59" spans="1:13" ht="15.95" customHeight="1" x14ac:dyDescent="0.2">
      <c r="A59" s="2123"/>
      <c r="B59" s="566" t="s">
        <v>643</v>
      </c>
      <c r="C59" s="574">
        <v>0</v>
      </c>
      <c r="D59" s="574">
        <v>0</v>
      </c>
      <c r="E59" s="574">
        <v>0</v>
      </c>
      <c r="F59" s="574">
        <v>0</v>
      </c>
      <c r="G59" s="568">
        <f t="shared" si="1"/>
        <v>0</v>
      </c>
      <c r="H59" s="262"/>
      <c r="I59" s="262"/>
      <c r="J59" s="262"/>
      <c r="K59" s="262"/>
      <c r="L59" s="565" t="s">
        <v>411</v>
      </c>
      <c r="M59" s="2041"/>
    </row>
    <row r="60" spans="1:13" ht="15.95" customHeight="1" x14ac:dyDescent="0.2">
      <c r="A60" s="2123"/>
      <c r="B60" s="566" t="s">
        <v>725</v>
      </c>
      <c r="C60" s="574">
        <v>0</v>
      </c>
      <c r="D60" s="574">
        <v>0</v>
      </c>
      <c r="E60" s="574">
        <v>0</v>
      </c>
      <c r="F60" s="574">
        <v>0</v>
      </c>
      <c r="G60" s="568">
        <f t="shared" si="1"/>
        <v>0</v>
      </c>
      <c r="H60" s="262"/>
      <c r="I60" s="262"/>
      <c r="J60" s="262"/>
      <c r="K60" s="262"/>
      <c r="L60" s="565" t="s">
        <v>639</v>
      </c>
      <c r="M60" s="2041"/>
    </row>
    <row r="61" spans="1:13" ht="15.95" customHeight="1" x14ac:dyDescent="0.2">
      <c r="A61" s="2123"/>
      <c r="B61" s="566" t="s">
        <v>645</v>
      </c>
      <c r="C61" s="574">
        <v>0</v>
      </c>
      <c r="D61" s="574">
        <v>0</v>
      </c>
      <c r="E61" s="574">
        <v>0</v>
      </c>
      <c r="F61" s="574">
        <v>0</v>
      </c>
      <c r="G61" s="568">
        <f t="shared" si="1"/>
        <v>0</v>
      </c>
      <c r="H61" s="262"/>
      <c r="I61" s="262"/>
      <c r="J61" s="262"/>
      <c r="K61" s="262"/>
      <c r="L61" s="573" t="s">
        <v>440</v>
      </c>
      <c r="M61" s="2041"/>
    </row>
    <row r="62" spans="1:13" ht="15.95" customHeight="1" x14ac:dyDescent="0.2">
      <c r="A62" s="2123"/>
      <c r="B62" s="566" t="s">
        <v>644</v>
      </c>
      <c r="C62" s="574">
        <v>1</v>
      </c>
      <c r="D62" s="574">
        <v>1</v>
      </c>
      <c r="E62" s="574">
        <v>0</v>
      </c>
      <c r="F62" s="574">
        <v>0</v>
      </c>
      <c r="G62" s="568">
        <f t="shared" si="1"/>
        <v>2</v>
      </c>
      <c r="H62" s="262"/>
      <c r="I62" s="262"/>
      <c r="J62" s="262"/>
      <c r="K62" s="262"/>
      <c r="L62" s="573" t="s">
        <v>586</v>
      </c>
      <c r="M62" s="2041"/>
    </row>
    <row r="63" spans="1:13" ht="15.95" customHeight="1" thickBot="1" x14ac:dyDescent="0.25">
      <c r="A63" s="2206"/>
      <c r="B63" s="462" t="s">
        <v>636</v>
      </c>
      <c r="C63" s="447">
        <v>3</v>
      </c>
      <c r="D63" s="448">
        <v>1</v>
      </c>
      <c r="E63" s="463">
        <v>0</v>
      </c>
      <c r="F63" s="463">
        <v>0</v>
      </c>
      <c r="G63" s="568">
        <f t="shared" si="1"/>
        <v>4</v>
      </c>
      <c r="H63" s="262"/>
      <c r="I63" s="262"/>
      <c r="J63" s="262"/>
      <c r="K63" s="262"/>
      <c r="L63" s="464" t="s">
        <v>395</v>
      </c>
      <c r="M63" s="2340"/>
    </row>
    <row r="64" spans="1:13" ht="15.95" customHeight="1" x14ac:dyDescent="0.2">
      <c r="A64" s="2190" t="s">
        <v>361</v>
      </c>
      <c r="B64" s="699" t="s">
        <v>640</v>
      </c>
      <c r="C64" s="700">
        <v>5355</v>
      </c>
      <c r="D64" s="701">
        <v>235</v>
      </c>
      <c r="E64" s="700">
        <v>164</v>
      </c>
      <c r="F64" s="700">
        <v>3</v>
      </c>
      <c r="G64" s="702">
        <v>5757</v>
      </c>
      <c r="H64" s="703"/>
      <c r="I64" s="703"/>
      <c r="J64" s="703"/>
      <c r="K64" s="703"/>
      <c r="L64" s="704" t="s">
        <v>396</v>
      </c>
      <c r="M64" s="2341" t="s">
        <v>582</v>
      </c>
    </row>
    <row r="65" spans="1:13" ht="15.95" customHeight="1" x14ac:dyDescent="0.2">
      <c r="A65" s="2191"/>
      <c r="B65" s="683" t="s">
        <v>641</v>
      </c>
      <c r="C65" s="897">
        <v>345</v>
      </c>
      <c r="D65" s="897">
        <v>36</v>
      </c>
      <c r="E65" s="897">
        <v>0</v>
      </c>
      <c r="F65" s="897">
        <v>2</v>
      </c>
      <c r="G65" s="694">
        <v>383</v>
      </c>
      <c r="H65" s="608"/>
      <c r="I65" s="608"/>
      <c r="J65" s="608"/>
      <c r="K65" s="608"/>
      <c r="L65" s="705" t="s">
        <v>397</v>
      </c>
      <c r="M65" s="2261"/>
    </row>
    <row r="66" spans="1:13" ht="15.95" customHeight="1" x14ac:dyDescent="0.2">
      <c r="A66" s="2191"/>
      <c r="B66" s="683" t="s">
        <v>642</v>
      </c>
      <c r="C66" s="897">
        <v>170</v>
      </c>
      <c r="D66" s="897">
        <v>1720</v>
      </c>
      <c r="E66" s="897">
        <v>193</v>
      </c>
      <c r="F66" s="897">
        <v>3</v>
      </c>
      <c r="G66" s="694">
        <v>2086</v>
      </c>
      <c r="H66" s="608"/>
      <c r="I66" s="608"/>
      <c r="J66" s="608"/>
      <c r="K66" s="608"/>
      <c r="L66" s="705" t="s">
        <v>399</v>
      </c>
      <c r="M66" s="2261"/>
    </row>
    <row r="67" spans="1:13" ht="15.95" customHeight="1" x14ac:dyDescent="0.2">
      <c r="A67" s="2191"/>
      <c r="B67" s="683" t="s">
        <v>643</v>
      </c>
      <c r="C67" s="897">
        <v>16</v>
      </c>
      <c r="D67" s="897">
        <v>996</v>
      </c>
      <c r="E67" s="897">
        <v>93</v>
      </c>
      <c r="F67" s="897">
        <v>1</v>
      </c>
      <c r="G67" s="694">
        <v>1106</v>
      </c>
      <c r="H67" s="608"/>
      <c r="I67" s="608"/>
      <c r="J67" s="608"/>
      <c r="K67" s="608"/>
      <c r="L67" s="705" t="s">
        <v>411</v>
      </c>
      <c r="M67" s="2261"/>
    </row>
    <row r="68" spans="1:13" ht="15.95" customHeight="1" x14ac:dyDescent="0.2">
      <c r="A68" s="2191"/>
      <c r="B68" s="698" t="s">
        <v>731</v>
      </c>
      <c r="C68" s="897">
        <v>15</v>
      </c>
      <c r="D68" s="897">
        <v>494</v>
      </c>
      <c r="E68" s="897">
        <v>52</v>
      </c>
      <c r="F68" s="897">
        <v>4</v>
      </c>
      <c r="G68" s="694">
        <v>565</v>
      </c>
      <c r="H68" s="608"/>
      <c r="I68" s="608"/>
      <c r="J68" s="608"/>
      <c r="K68" s="608"/>
      <c r="L68" s="705" t="s">
        <v>639</v>
      </c>
      <c r="M68" s="2261"/>
    </row>
    <row r="69" spans="1:13" ht="15.95" customHeight="1" x14ac:dyDescent="0.2">
      <c r="A69" s="2191"/>
      <c r="B69" s="698" t="s">
        <v>732</v>
      </c>
      <c r="C69" s="897">
        <v>42</v>
      </c>
      <c r="D69" s="897">
        <v>940</v>
      </c>
      <c r="E69" s="897">
        <v>118</v>
      </c>
      <c r="F69" s="897">
        <v>1</v>
      </c>
      <c r="G69" s="694">
        <v>1101</v>
      </c>
      <c r="H69" s="608"/>
      <c r="I69" s="608"/>
      <c r="J69" s="608"/>
      <c r="K69" s="608"/>
      <c r="L69" s="705" t="s">
        <v>440</v>
      </c>
      <c r="M69" s="2261"/>
    </row>
    <row r="70" spans="1:13" ht="15.95" customHeight="1" x14ac:dyDescent="0.2">
      <c r="A70" s="2191"/>
      <c r="B70" s="683" t="s">
        <v>644</v>
      </c>
      <c r="C70" s="897">
        <v>963</v>
      </c>
      <c r="D70" s="897">
        <v>3209</v>
      </c>
      <c r="E70" s="897">
        <v>561</v>
      </c>
      <c r="F70" s="897">
        <v>14</v>
      </c>
      <c r="G70" s="694">
        <v>4747</v>
      </c>
      <c r="H70" s="608"/>
      <c r="I70" s="608"/>
      <c r="J70" s="608"/>
      <c r="K70" s="608"/>
      <c r="L70" s="705" t="s">
        <v>586</v>
      </c>
      <c r="M70" s="2261"/>
    </row>
    <row r="71" spans="1:13" ht="15.95" customHeight="1" thickBot="1" x14ac:dyDescent="0.25">
      <c r="A71" s="2343"/>
      <c r="B71" s="706" t="s">
        <v>636</v>
      </c>
      <c r="C71" s="631">
        <v>6906</v>
      </c>
      <c r="D71" s="631">
        <v>7630</v>
      </c>
      <c r="E71" s="631">
        <v>1181</v>
      </c>
      <c r="F71" s="631">
        <v>28</v>
      </c>
      <c r="G71" s="631">
        <v>15745</v>
      </c>
      <c r="H71" s="899"/>
      <c r="I71" s="899"/>
      <c r="J71" s="899"/>
      <c r="K71" s="899"/>
      <c r="L71" s="659" t="s">
        <v>395</v>
      </c>
      <c r="M71" s="2342"/>
    </row>
    <row r="72" spans="1:13" ht="15.95" customHeight="1" x14ac:dyDescent="0.2">
      <c r="A72" s="2337" t="s">
        <v>616</v>
      </c>
      <c r="B72" s="695" t="s">
        <v>640</v>
      </c>
      <c r="C72" s="700">
        <v>24600</v>
      </c>
      <c r="D72" s="701">
        <v>4307</v>
      </c>
      <c r="E72" s="700">
        <v>4109</v>
      </c>
      <c r="F72" s="700">
        <v>4730</v>
      </c>
      <c r="G72" s="700">
        <v>37746</v>
      </c>
      <c r="H72" s="703"/>
      <c r="I72" s="703"/>
      <c r="J72" s="703"/>
      <c r="K72" s="703"/>
      <c r="L72" s="704" t="s">
        <v>396</v>
      </c>
      <c r="M72" s="2341" t="s">
        <v>458</v>
      </c>
    </row>
    <row r="73" spans="1:13" ht="15.95" customHeight="1" x14ac:dyDescent="0.2">
      <c r="A73" s="2338"/>
      <c r="B73" s="683" t="s">
        <v>641</v>
      </c>
      <c r="C73" s="998">
        <v>456</v>
      </c>
      <c r="D73" s="998">
        <v>106</v>
      </c>
      <c r="E73" s="998">
        <v>64</v>
      </c>
      <c r="F73" s="998">
        <v>18</v>
      </c>
      <c r="G73" s="998">
        <v>644</v>
      </c>
      <c r="H73" s="608"/>
      <c r="I73" s="608"/>
      <c r="J73" s="608"/>
      <c r="K73" s="608"/>
      <c r="L73" s="705" t="s">
        <v>397</v>
      </c>
      <c r="M73" s="2261"/>
    </row>
    <row r="74" spans="1:13" ht="15.95" customHeight="1" x14ac:dyDescent="0.2">
      <c r="A74" s="2338"/>
      <c r="B74" s="683" t="s">
        <v>642</v>
      </c>
      <c r="C74" s="998">
        <v>403</v>
      </c>
      <c r="D74" s="998">
        <v>2742</v>
      </c>
      <c r="E74" s="998">
        <v>262</v>
      </c>
      <c r="F74" s="998">
        <v>68</v>
      </c>
      <c r="G74" s="998">
        <v>3475</v>
      </c>
      <c r="H74" s="608"/>
      <c r="I74" s="608"/>
      <c r="J74" s="608"/>
      <c r="K74" s="608"/>
      <c r="L74" s="705" t="s">
        <v>399</v>
      </c>
      <c r="M74" s="2261"/>
    </row>
    <row r="75" spans="1:13" ht="15.95" customHeight="1" x14ac:dyDescent="0.2">
      <c r="A75" s="2338"/>
      <c r="B75" s="683" t="s">
        <v>643</v>
      </c>
      <c r="C75" s="998">
        <v>77</v>
      </c>
      <c r="D75" s="998">
        <v>1819</v>
      </c>
      <c r="E75" s="998">
        <v>197</v>
      </c>
      <c r="F75" s="998">
        <v>3</v>
      </c>
      <c r="G75" s="998">
        <v>2096</v>
      </c>
      <c r="H75" s="608"/>
      <c r="I75" s="608"/>
      <c r="J75" s="608"/>
      <c r="K75" s="608"/>
      <c r="L75" s="705" t="s">
        <v>411</v>
      </c>
      <c r="M75" s="2261"/>
    </row>
    <row r="76" spans="1:13" ht="15.95" customHeight="1" x14ac:dyDescent="0.2">
      <c r="A76" s="2338"/>
      <c r="B76" s="698" t="s">
        <v>731</v>
      </c>
      <c r="C76" s="998">
        <v>82</v>
      </c>
      <c r="D76" s="998">
        <v>1261</v>
      </c>
      <c r="E76" s="998">
        <v>98</v>
      </c>
      <c r="F76" s="998">
        <v>11</v>
      </c>
      <c r="G76" s="998">
        <v>1452</v>
      </c>
      <c r="H76" s="608"/>
      <c r="I76" s="608"/>
      <c r="J76" s="608"/>
      <c r="K76" s="608"/>
      <c r="L76" s="705" t="s">
        <v>639</v>
      </c>
      <c r="M76" s="2261"/>
    </row>
    <row r="77" spans="1:13" ht="15.95" customHeight="1" x14ac:dyDescent="0.2">
      <c r="A77" s="2338"/>
      <c r="B77" s="698" t="s">
        <v>733</v>
      </c>
      <c r="C77" s="998">
        <v>167</v>
      </c>
      <c r="D77" s="998">
        <v>3354</v>
      </c>
      <c r="E77" s="998">
        <v>334</v>
      </c>
      <c r="F77" s="998">
        <v>22</v>
      </c>
      <c r="G77" s="998">
        <v>3877</v>
      </c>
      <c r="H77" s="608"/>
      <c r="I77" s="608"/>
      <c r="J77" s="608"/>
      <c r="K77" s="608"/>
      <c r="L77" s="705" t="s">
        <v>440</v>
      </c>
      <c r="M77" s="2261"/>
    </row>
    <row r="78" spans="1:13" ht="15.95" customHeight="1" x14ac:dyDescent="0.2">
      <c r="A78" s="2338"/>
      <c r="B78" s="683" t="s">
        <v>644</v>
      </c>
      <c r="C78" s="998">
        <v>2928</v>
      </c>
      <c r="D78" s="998">
        <v>7164</v>
      </c>
      <c r="E78" s="998">
        <v>1298</v>
      </c>
      <c r="F78" s="998">
        <v>834</v>
      </c>
      <c r="G78" s="998">
        <v>12224</v>
      </c>
      <c r="H78" s="608"/>
      <c r="I78" s="608"/>
      <c r="J78" s="608"/>
      <c r="K78" s="608"/>
      <c r="L78" s="705" t="s">
        <v>586</v>
      </c>
      <c r="M78" s="2261"/>
    </row>
    <row r="79" spans="1:13" ht="15.95" customHeight="1" thickBot="1" x14ac:dyDescent="0.25">
      <c r="A79" s="2339"/>
      <c r="B79" s="706" t="s">
        <v>636</v>
      </c>
      <c r="C79" s="631">
        <v>28713</v>
      </c>
      <c r="D79" s="631">
        <v>20753</v>
      </c>
      <c r="E79" s="631">
        <v>6362</v>
      </c>
      <c r="F79" s="631">
        <v>5686</v>
      </c>
      <c r="G79" s="631">
        <v>61514</v>
      </c>
      <c r="H79" s="1029"/>
      <c r="I79" s="1029"/>
      <c r="J79" s="1029"/>
      <c r="K79" s="1029"/>
      <c r="L79" s="659" t="s">
        <v>395</v>
      </c>
      <c r="M79" s="2342"/>
    </row>
  </sheetData>
  <mergeCells count="25">
    <mergeCell ref="A64:A71"/>
    <mergeCell ref="A2:M2"/>
    <mergeCell ref="A3:M3"/>
    <mergeCell ref="A4:A5"/>
    <mergeCell ref="B4:B5"/>
    <mergeCell ref="C4:F4"/>
    <mergeCell ref="M4:M5"/>
    <mergeCell ref="L4:L5"/>
    <mergeCell ref="A7:A14"/>
    <mergeCell ref="A72:A79"/>
    <mergeCell ref="M7:M14"/>
    <mergeCell ref="A15:A22"/>
    <mergeCell ref="M15:M22"/>
    <mergeCell ref="A23:A30"/>
    <mergeCell ref="A56:A63"/>
    <mergeCell ref="M23:M30"/>
    <mergeCell ref="A31:A38"/>
    <mergeCell ref="M31:M38"/>
    <mergeCell ref="M39:M46"/>
    <mergeCell ref="M56:M63"/>
    <mergeCell ref="M64:M71"/>
    <mergeCell ref="M72:M79"/>
    <mergeCell ref="A39:A46"/>
    <mergeCell ref="A48:A55"/>
    <mergeCell ref="M48:M55"/>
  </mergeCells>
  <printOptions verticalCentered="1"/>
  <pageMargins left="0.2" right="0.54" top="0.4" bottom="0.56000000000000005" header="0.3" footer="0.3"/>
  <pageSetup paperSize="9" scale="60" orientation="portrait" r:id="rId1"/>
  <headerFooter>
    <oddFooter>&amp;C&amp;14 42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8"/>
  <sheetViews>
    <sheetView rightToLeft="1" workbookViewId="0">
      <selection activeCell="C154" sqref="C154:I154"/>
    </sheetView>
  </sheetViews>
  <sheetFormatPr defaultRowHeight="14.25" x14ac:dyDescent="0.2"/>
  <cols>
    <col min="1" max="1" width="12.75" customWidth="1"/>
    <col min="2" max="2" width="13" customWidth="1"/>
    <col min="7" max="7" width="11.125" customWidth="1"/>
    <col min="9" max="9" width="12.25" customWidth="1"/>
    <col min="10" max="10" width="4.875" customWidth="1"/>
    <col min="11" max="11" width="4.375" customWidth="1"/>
    <col min="12" max="12" width="23" customWidth="1"/>
    <col min="13" max="13" width="13.25" customWidth="1"/>
  </cols>
  <sheetData>
    <row r="1" spans="1:20" ht="21" thickTop="1" x14ac:dyDescent="0.2">
      <c r="A1" s="270"/>
      <c r="B1" s="264"/>
      <c r="C1" s="264"/>
      <c r="D1" s="264"/>
      <c r="E1" s="264"/>
      <c r="F1" s="264"/>
      <c r="G1" s="264"/>
      <c r="H1" s="264"/>
    </row>
    <row r="2" spans="1:20" ht="20.25" x14ac:dyDescent="0.2">
      <c r="A2" s="270" t="s">
        <v>26</v>
      </c>
      <c r="B2" s="273" t="s">
        <v>329</v>
      </c>
      <c r="C2" s="265">
        <v>9</v>
      </c>
      <c r="D2" s="265" t="s">
        <v>301</v>
      </c>
      <c r="E2" s="265" t="s">
        <v>301</v>
      </c>
      <c r="F2" s="265" t="s">
        <v>301</v>
      </c>
      <c r="G2" s="265" t="s">
        <v>301</v>
      </c>
      <c r="H2" s="265" t="s">
        <v>301</v>
      </c>
      <c r="I2" s="265">
        <v>9</v>
      </c>
      <c r="L2" s="293" t="s">
        <v>345</v>
      </c>
      <c r="M2" s="301" t="s">
        <v>20</v>
      </c>
      <c r="N2" s="293">
        <v>212</v>
      </c>
      <c r="O2" s="293" t="s">
        <v>301</v>
      </c>
      <c r="P2" s="293">
        <v>18</v>
      </c>
      <c r="Q2" s="293" t="s">
        <v>301</v>
      </c>
      <c r="R2" s="293" t="s">
        <v>301</v>
      </c>
      <c r="S2" s="293" t="s">
        <v>301</v>
      </c>
      <c r="T2" s="293">
        <v>230</v>
      </c>
    </row>
    <row r="3" spans="1:20" ht="20.25" x14ac:dyDescent="0.2">
      <c r="A3" s="270" t="s">
        <v>330</v>
      </c>
      <c r="B3" s="273"/>
      <c r="C3" s="265">
        <v>63</v>
      </c>
      <c r="D3" s="265" t="s">
        <v>301</v>
      </c>
      <c r="E3" s="265">
        <v>7</v>
      </c>
      <c r="F3" s="265">
        <v>2</v>
      </c>
      <c r="G3" s="265" t="s">
        <v>301</v>
      </c>
      <c r="H3" s="265" t="s">
        <v>301</v>
      </c>
      <c r="I3" s="265">
        <v>72</v>
      </c>
      <c r="L3" s="293" t="s">
        <v>142</v>
      </c>
      <c r="N3" s="293">
        <v>14</v>
      </c>
      <c r="O3" s="293" t="s">
        <v>301</v>
      </c>
      <c r="P3" s="293" t="s">
        <v>301</v>
      </c>
      <c r="Q3" s="293" t="s">
        <v>301</v>
      </c>
      <c r="R3" s="293" t="s">
        <v>301</v>
      </c>
      <c r="S3" s="293" t="s">
        <v>301</v>
      </c>
      <c r="T3" s="293">
        <v>14</v>
      </c>
    </row>
    <row r="4" spans="1:20" ht="20.25" x14ac:dyDescent="0.2">
      <c r="A4" s="270" t="s">
        <v>139</v>
      </c>
      <c r="B4" s="273"/>
      <c r="C4" s="265">
        <v>782</v>
      </c>
      <c r="D4" s="265" t="s">
        <v>301</v>
      </c>
      <c r="E4" s="265">
        <v>23</v>
      </c>
      <c r="F4" s="265">
        <v>46</v>
      </c>
      <c r="G4" s="265" t="s">
        <v>301</v>
      </c>
      <c r="H4" s="265" t="s">
        <v>301</v>
      </c>
      <c r="I4" s="265">
        <v>851</v>
      </c>
      <c r="L4" s="293" t="s">
        <v>144</v>
      </c>
      <c r="N4" s="293">
        <v>20</v>
      </c>
      <c r="O4" s="293" t="s">
        <v>301</v>
      </c>
      <c r="P4" s="293" t="s">
        <v>301</v>
      </c>
      <c r="Q4" s="293">
        <v>4</v>
      </c>
      <c r="R4" s="293" t="s">
        <v>301</v>
      </c>
      <c r="S4" s="293" t="s">
        <v>301</v>
      </c>
      <c r="T4" s="293">
        <v>24</v>
      </c>
    </row>
    <row r="5" spans="1:20" ht="20.25" x14ac:dyDescent="0.2">
      <c r="A5" s="270" t="s">
        <v>72</v>
      </c>
      <c r="B5" s="273"/>
      <c r="C5" s="265">
        <v>525</v>
      </c>
      <c r="D5" s="265" t="s">
        <v>301</v>
      </c>
      <c r="E5" s="265">
        <v>1</v>
      </c>
      <c r="F5" s="265">
        <v>5</v>
      </c>
      <c r="G5" s="265" t="s">
        <v>301</v>
      </c>
      <c r="H5" s="265" t="s">
        <v>301</v>
      </c>
      <c r="I5" s="265">
        <f>SUM(C5:H5)</f>
        <v>531</v>
      </c>
      <c r="L5" s="293" t="s">
        <v>346</v>
      </c>
      <c r="N5" s="293">
        <v>13</v>
      </c>
      <c r="O5" s="293" t="s">
        <v>301</v>
      </c>
      <c r="P5" s="293" t="s">
        <v>301</v>
      </c>
      <c r="Q5" s="293" t="s">
        <v>301</v>
      </c>
      <c r="R5" s="293" t="s">
        <v>301</v>
      </c>
      <c r="S5" s="293" t="s">
        <v>301</v>
      </c>
      <c r="T5" s="293">
        <v>13</v>
      </c>
    </row>
    <row r="6" spans="1:20" ht="20.25" x14ac:dyDescent="0.2">
      <c r="A6" s="270" t="s">
        <v>31</v>
      </c>
      <c r="B6" s="273"/>
      <c r="C6" s="265">
        <v>561</v>
      </c>
      <c r="D6" s="265" t="s">
        <v>301</v>
      </c>
      <c r="E6" s="265">
        <v>120</v>
      </c>
      <c r="F6" s="265">
        <v>1</v>
      </c>
      <c r="G6" s="265" t="s">
        <v>301</v>
      </c>
      <c r="H6" s="265" t="s">
        <v>301</v>
      </c>
      <c r="I6" s="265">
        <f t="shared" ref="I6:I7" si="0">SUM(C6:H6)</f>
        <v>682</v>
      </c>
      <c r="L6" s="293" t="s">
        <v>143</v>
      </c>
      <c r="N6" s="293">
        <v>112</v>
      </c>
      <c r="O6" s="293" t="s">
        <v>301</v>
      </c>
      <c r="P6" s="293">
        <v>3</v>
      </c>
      <c r="Q6" s="293">
        <v>1</v>
      </c>
      <c r="R6" s="293" t="s">
        <v>301</v>
      </c>
      <c r="S6" s="293" t="s">
        <v>301</v>
      </c>
      <c r="T6" s="293">
        <v>116</v>
      </c>
    </row>
    <row r="7" spans="1:20" ht="20.25" x14ac:dyDescent="0.2">
      <c r="A7" s="270" t="s">
        <v>141</v>
      </c>
      <c r="B7" s="273"/>
      <c r="C7" s="265">
        <v>633</v>
      </c>
      <c r="D7" s="265" t="s">
        <v>301</v>
      </c>
      <c r="E7" s="265">
        <v>50</v>
      </c>
      <c r="F7" s="265">
        <v>5</v>
      </c>
      <c r="G7" s="265" t="s">
        <v>301</v>
      </c>
      <c r="H7" s="265" t="s">
        <v>301</v>
      </c>
      <c r="I7" s="265">
        <f t="shared" si="0"/>
        <v>688</v>
      </c>
      <c r="L7" s="293" t="s">
        <v>347</v>
      </c>
      <c r="N7" s="293">
        <v>190</v>
      </c>
      <c r="O7" s="293" t="s">
        <v>301</v>
      </c>
      <c r="P7" s="293" t="s">
        <v>301</v>
      </c>
      <c r="Q7" s="293">
        <v>4</v>
      </c>
      <c r="R7" s="293" t="s">
        <v>301</v>
      </c>
      <c r="S7" s="293" t="s">
        <v>301</v>
      </c>
      <c r="T7" s="293">
        <v>194</v>
      </c>
    </row>
    <row r="8" spans="1:20" ht="20.25" x14ac:dyDescent="0.2">
      <c r="A8" s="270" t="s">
        <v>101</v>
      </c>
      <c r="B8" s="273"/>
      <c r="C8" s="265">
        <v>8038</v>
      </c>
      <c r="D8" s="265" t="s">
        <v>301</v>
      </c>
      <c r="E8" s="265">
        <v>4480</v>
      </c>
      <c r="F8" s="265">
        <v>254</v>
      </c>
      <c r="G8" s="265">
        <v>11791</v>
      </c>
      <c r="H8" s="265">
        <v>2</v>
      </c>
      <c r="I8" s="265">
        <v>24565</v>
      </c>
      <c r="L8" s="293" t="s">
        <v>348</v>
      </c>
      <c r="N8" s="293">
        <v>2</v>
      </c>
      <c r="O8" s="293" t="s">
        <v>301</v>
      </c>
      <c r="P8" s="293" t="s">
        <v>301</v>
      </c>
      <c r="Q8" s="293" t="s">
        <v>301</v>
      </c>
      <c r="R8" s="293" t="s">
        <v>301</v>
      </c>
      <c r="S8" s="293" t="s">
        <v>301</v>
      </c>
      <c r="T8" s="293">
        <v>2</v>
      </c>
    </row>
    <row r="9" spans="1:20" ht="20.25" x14ac:dyDescent="0.2">
      <c r="A9" s="270" t="s">
        <v>331</v>
      </c>
      <c r="B9" s="273"/>
      <c r="C9" s="265">
        <v>1029</v>
      </c>
      <c r="D9" s="265" t="s">
        <v>301</v>
      </c>
      <c r="E9" s="265">
        <v>2</v>
      </c>
      <c r="F9" s="265" t="s">
        <v>301</v>
      </c>
      <c r="G9" s="265" t="s">
        <v>301</v>
      </c>
      <c r="H9" s="265" t="s">
        <v>301</v>
      </c>
      <c r="I9" s="265">
        <f>SUM(C9:H9)</f>
        <v>1031</v>
      </c>
      <c r="L9" s="294" t="s">
        <v>349</v>
      </c>
      <c r="N9" s="293">
        <v>1</v>
      </c>
      <c r="O9" s="294" t="s">
        <v>301</v>
      </c>
      <c r="P9" s="294" t="s">
        <v>301</v>
      </c>
      <c r="Q9" s="294">
        <v>2</v>
      </c>
      <c r="R9" s="294" t="s">
        <v>301</v>
      </c>
      <c r="S9" s="294" t="s">
        <v>301</v>
      </c>
      <c r="T9" s="293">
        <v>3</v>
      </c>
    </row>
    <row r="10" spans="1:20" ht="20.25" x14ac:dyDescent="0.2">
      <c r="A10" s="270" t="s">
        <v>332</v>
      </c>
      <c r="B10" s="273"/>
      <c r="C10" s="265">
        <v>674</v>
      </c>
      <c r="D10" s="265" t="s">
        <v>301</v>
      </c>
      <c r="E10" s="265">
        <v>18</v>
      </c>
      <c r="F10" s="265">
        <v>3</v>
      </c>
      <c r="G10" s="265" t="s">
        <v>301</v>
      </c>
      <c r="H10" s="265" t="s">
        <v>301</v>
      </c>
      <c r="I10" s="265">
        <f t="shared" ref="I10" si="1">SUM(C10:H10)</f>
        <v>695</v>
      </c>
      <c r="L10" s="293" t="s">
        <v>350</v>
      </c>
      <c r="N10" s="293">
        <v>5</v>
      </c>
      <c r="O10" s="293" t="s">
        <v>301</v>
      </c>
      <c r="P10" s="293" t="s">
        <v>301</v>
      </c>
      <c r="Q10" s="293">
        <v>2</v>
      </c>
      <c r="R10" s="293" t="s">
        <v>301</v>
      </c>
      <c r="S10" s="293" t="s">
        <v>301</v>
      </c>
      <c r="T10" s="293">
        <v>7</v>
      </c>
    </row>
    <row r="11" spans="1:20" ht="20.25" x14ac:dyDescent="0.2">
      <c r="A11" s="266" t="s">
        <v>0</v>
      </c>
      <c r="B11" s="274"/>
      <c r="C11" s="275">
        <f>SUM(C2:C10)</f>
        <v>12314</v>
      </c>
      <c r="D11" s="276"/>
      <c r="E11" s="275">
        <f>SUM(E2:E10)</f>
        <v>4701</v>
      </c>
      <c r="F11" s="275">
        <f>SUM(F2:F10)</f>
        <v>316</v>
      </c>
      <c r="G11" s="275">
        <f>SUM(G2:G10)</f>
        <v>11791</v>
      </c>
      <c r="H11" s="275">
        <f>SUM(H2:H10)</f>
        <v>2</v>
      </c>
      <c r="I11" s="275">
        <f>SUM(I2:I10)</f>
        <v>29124</v>
      </c>
      <c r="L11" s="293" t="s">
        <v>351</v>
      </c>
      <c r="N11" s="293">
        <v>2</v>
      </c>
      <c r="O11" s="294" t="s">
        <v>301</v>
      </c>
      <c r="P11" s="294" t="s">
        <v>301</v>
      </c>
      <c r="Q11" s="294" t="s">
        <v>301</v>
      </c>
      <c r="R11" s="294" t="s">
        <v>301</v>
      </c>
      <c r="S11" s="294" t="s">
        <v>301</v>
      </c>
      <c r="T11" s="293">
        <v>2</v>
      </c>
    </row>
    <row r="12" spans="1:20" ht="18" x14ac:dyDescent="0.2">
      <c r="L12" s="302" t="s">
        <v>0</v>
      </c>
      <c r="M12" s="278"/>
      <c r="N12" s="275">
        <f>SUM(N2:N11)</f>
        <v>571</v>
      </c>
      <c r="O12" s="276"/>
      <c r="P12" s="275">
        <f>SUM(P2:P11)</f>
        <v>21</v>
      </c>
      <c r="Q12" s="275">
        <f>SUM(Q2:Q11)</f>
        <v>13</v>
      </c>
      <c r="R12" s="276"/>
      <c r="S12" s="276"/>
      <c r="T12" s="275">
        <f>SUM(T2:T11)</f>
        <v>605</v>
      </c>
    </row>
    <row r="13" spans="1:20" ht="20.25" x14ac:dyDescent="0.2">
      <c r="A13" s="270" t="s">
        <v>26</v>
      </c>
      <c r="B13" s="270" t="s">
        <v>333</v>
      </c>
      <c r="C13" s="265">
        <v>4</v>
      </c>
      <c r="D13" s="265" t="s">
        <v>301</v>
      </c>
      <c r="E13" s="265" t="s">
        <v>301</v>
      </c>
      <c r="F13" s="265" t="s">
        <v>301</v>
      </c>
      <c r="G13" s="265" t="s">
        <v>301</v>
      </c>
      <c r="H13" s="265" t="s">
        <v>301</v>
      </c>
      <c r="I13" s="265">
        <v>4</v>
      </c>
      <c r="L13" s="293"/>
    </row>
    <row r="14" spans="1:20" ht="20.25" x14ac:dyDescent="0.2">
      <c r="A14" s="270" t="s">
        <v>330</v>
      </c>
      <c r="C14" s="265" t="s">
        <v>301</v>
      </c>
      <c r="D14" s="265" t="s">
        <v>301</v>
      </c>
      <c r="E14" s="265" t="s">
        <v>301</v>
      </c>
      <c r="F14" s="265" t="s">
        <v>301</v>
      </c>
      <c r="G14" s="265" t="s">
        <v>301</v>
      </c>
      <c r="H14" s="265" t="s">
        <v>301</v>
      </c>
      <c r="I14" s="265" t="s">
        <v>301</v>
      </c>
      <c r="L14" s="293" t="s">
        <v>345</v>
      </c>
      <c r="M14" s="301" t="s">
        <v>21</v>
      </c>
      <c r="N14" s="296">
        <v>3</v>
      </c>
      <c r="O14" s="296" t="s">
        <v>301</v>
      </c>
      <c r="P14" s="296">
        <v>7</v>
      </c>
      <c r="Q14" s="296" t="s">
        <v>301</v>
      </c>
      <c r="R14" s="296" t="s">
        <v>301</v>
      </c>
      <c r="S14" s="296" t="s">
        <v>301</v>
      </c>
      <c r="T14" s="296">
        <v>10</v>
      </c>
    </row>
    <row r="15" spans="1:20" ht="20.25" x14ac:dyDescent="0.2">
      <c r="A15" s="270" t="s">
        <v>139</v>
      </c>
      <c r="C15" s="265">
        <v>3</v>
      </c>
      <c r="D15" s="265" t="s">
        <v>301</v>
      </c>
      <c r="E15" s="265" t="s">
        <v>301</v>
      </c>
      <c r="F15" s="265" t="s">
        <v>301</v>
      </c>
      <c r="G15" s="265" t="s">
        <v>301</v>
      </c>
      <c r="H15" s="265" t="s">
        <v>301</v>
      </c>
      <c r="I15" s="265">
        <v>3</v>
      </c>
      <c r="L15" s="293" t="s">
        <v>142</v>
      </c>
      <c r="N15" s="296" t="s">
        <v>301</v>
      </c>
      <c r="O15" s="296" t="s">
        <v>301</v>
      </c>
      <c r="P15" s="296" t="s">
        <v>301</v>
      </c>
      <c r="Q15" s="296" t="s">
        <v>301</v>
      </c>
      <c r="R15" s="296" t="s">
        <v>301</v>
      </c>
      <c r="S15" s="296" t="s">
        <v>301</v>
      </c>
      <c r="T15" s="296" t="s">
        <v>301</v>
      </c>
    </row>
    <row r="16" spans="1:20" ht="20.25" x14ac:dyDescent="0.2">
      <c r="A16" s="270" t="s">
        <v>72</v>
      </c>
      <c r="C16" s="265" t="s">
        <v>301</v>
      </c>
      <c r="D16" s="265" t="s">
        <v>301</v>
      </c>
      <c r="E16" s="265" t="s">
        <v>301</v>
      </c>
      <c r="F16" s="265" t="s">
        <v>301</v>
      </c>
      <c r="G16" s="265" t="s">
        <v>301</v>
      </c>
      <c r="H16" s="265" t="s">
        <v>301</v>
      </c>
      <c r="I16" s="265" t="s">
        <v>301</v>
      </c>
      <c r="L16" s="293" t="s">
        <v>144</v>
      </c>
      <c r="N16" s="296" t="s">
        <v>301</v>
      </c>
      <c r="O16" s="296" t="s">
        <v>301</v>
      </c>
      <c r="P16" s="296" t="s">
        <v>301</v>
      </c>
      <c r="Q16" s="296" t="s">
        <v>301</v>
      </c>
      <c r="R16" s="296" t="s">
        <v>301</v>
      </c>
      <c r="S16" s="296" t="s">
        <v>301</v>
      </c>
      <c r="T16" s="296" t="s">
        <v>301</v>
      </c>
    </row>
    <row r="17" spans="1:20" ht="20.25" x14ac:dyDescent="0.2">
      <c r="A17" s="270" t="s">
        <v>31</v>
      </c>
      <c r="C17" s="265">
        <v>1</v>
      </c>
      <c r="D17" s="265" t="s">
        <v>301</v>
      </c>
      <c r="E17" s="265" t="s">
        <v>301</v>
      </c>
      <c r="F17" s="265" t="s">
        <v>301</v>
      </c>
      <c r="G17" s="265" t="s">
        <v>301</v>
      </c>
      <c r="H17" s="265" t="s">
        <v>301</v>
      </c>
      <c r="I17" s="265">
        <f t="shared" ref="I17:I18" si="2">SUM(C17:H17)</f>
        <v>1</v>
      </c>
      <c r="L17" s="293" t="s">
        <v>346</v>
      </c>
      <c r="N17" s="296" t="s">
        <v>301</v>
      </c>
      <c r="O17" s="296" t="s">
        <v>301</v>
      </c>
      <c r="P17" s="296" t="s">
        <v>301</v>
      </c>
      <c r="Q17" s="296" t="s">
        <v>301</v>
      </c>
      <c r="R17" s="296" t="s">
        <v>301</v>
      </c>
      <c r="S17" s="296" t="s">
        <v>301</v>
      </c>
      <c r="T17" s="296" t="s">
        <v>301</v>
      </c>
    </row>
    <row r="18" spans="1:20" ht="20.25" x14ac:dyDescent="0.2">
      <c r="A18" s="270" t="s">
        <v>141</v>
      </c>
      <c r="C18" s="265">
        <v>38</v>
      </c>
      <c r="D18" s="265" t="s">
        <v>301</v>
      </c>
      <c r="E18" s="265">
        <v>1</v>
      </c>
      <c r="F18" s="265" t="s">
        <v>301</v>
      </c>
      <c r="G18" s="265" t="s">
        <v>301</v>
      </c>
      <c r="H18" s="265" t="s">
        <v>301</v>
      </c>
      <c r="I18" s="265">
        <f t="shared" si="2"/>
        <v>39</v>
      </c>
      <c r="L18" s="293" t="s">
        <v>143</v>
      </c>
      <c r="N18" s="296" t="s">
        <v>301</v>
      </c>
      <c r="O18" s="296" t="s">
        <v>301</v>
      </c>
      <c r="P18" s="296" t="s">
        <v>301</v>
      </c>
      <c r="Q18" s="296" t="s">
        <v>301</v>
      </c>
      <c r="R18" s="296" t="s">
        <v>301</v>
      </c>
      <c r="S18" s="296" t="s">
        <v>301</v>
      </c>
      <c r="T18" s="296" t="s">
        <v>301</v>
      </c>
    </row>
    <row r="19" spans="1:20" ht="20.25" x14ac:dyDescent="0.2">
      <c r="A19" s="270" t="s">
        <v>101</v>
      </c>
      <c r="C19" s="265">
        <v>1</v>
      </c>
      <c r="D19" s="265" t="s">
        <v>301</v>
      </c>
      <c r="E19" s="265">
        <v>6</v>
      </c>
      <c r="F19" s="265" t="s">
        <v>301</v>
      </c>
      <c r="G19" s="265">
        <v>19</v>
      </c>
      <c r="H19" s="265" t="s">
        <v>301</v>
      </c>
      <c r="I19" s="265">
        <v>26</v>
      </c>
      <c r="L19" s="293" t="s">
        <v>347</v>
      </c>
      <c r="N19" s="296">
        <v>1</v>
      </c>
      <c r="O19" s="296" t="s">
        <v>301</v>
      </c>
      <c r="P19" s="296" t="s">
        <v>301</v>
      </c>
      <c r="Q19" s="296" t="s">
        <v>301</v>
      </c>
      <c r="R19" s="296" t="s">
        <v>301</v>
      </c>
      <c r="S19" s="296" t="s">
        <v>301</v>
      </c>
      <c r="T19" s="296">
        <v>1</v>
      </c>
    </row>
    <row r="20" spans="1:20" ht="20.25" x14ac:dyDescent="0.2">
      <c r="A20" s="270" t="s">
        <v>331</v>
      </c>
      <c r="C20" s="265" t="s">
        <v>301</v>
      </c>
      <c r="D20" s="265" t="s">
        <v>301</v>
      </c>
      <c r="E20" s="265" t="s">
        <v>301</v>
      </c>
      <c r="F20" s="265" t="s">
        <v>301</v>
      </c>
      <c r="G20" s="265" t="s">
        <v>301</v>
      </c>
      <c r="H20" s="265" t="s">
        <v>301</v>
      </c>
      <c r="I20" s="265" t="s">
        <v>301</v>
      </c>
      <c r="L20" s="293" t="s">
        <v>348</v>
      </c>
      <c r="N20" s="296" t="s">
        <v>301</v>
      </c>
      <c r="O20" s="296" t="s">
        <v>301</v>
      </c>
      <c r="P20" s="296" t="s">
        <v>301</v>
      </c>
      <c r="Q20" s="296" t="s">
        <v>301</v>
      </c>
      <c r="R20" s="296" t="s">
        <v>301</v>
      </c>
      <c r="S20" s="296" t="s">
        <v>301</v>
      </c>
      <c r="T20" s="296" t="s">
        <v>301</v>
      </c>
    </row>
    <row r="21" spans="1:20" ht="20.25" x14ac:dyDescent="0.2">
      <c r="A21" s="270" t="s">
        <v>332</v>
      </c>
      <c r="C21" s="265">
        <v>8</v>
      </c>
      <c r="D21" s="265" t="s">
        <v>301</v>
      </c>
      <c r="E21" s="265">
        <v>5</v>
      </c>
      <c r="F21" s="265" t="s">
        <v>301</v>
      </c>
      <c r="G21" s="265" t="s">
        <v>301</v>
      </c>
      <c r="H21" s="265" t="s">
        <v>301</v>
      </c>
      <c r="I21" s="265">
        <f t="shared" ref="I21" si="3">SUM(C21:H21)</f>
        <v>13</v>
      </c>
      <c r="L21" s="294" t="s">
        <v>349</v>
      </c>
      <c r="N21" s="296" t="s">
        <v>301</v>
      </c>
      <c r="O21" s="296" t="s">
        <v>301</v>
      </c>
      <c r="P21" s="296" t="s">
        <v>301</v>
      </c>
      <c r="Q21" s="296" t="s">
        <v>301</v>
      </c>
      <c r="R21" s="296" t="s">
        <v>301</v>
      </c>
      <c r="S21" s="296" t="s">
        <v>301</v>
      </c>
      <c r="T21" s="296" t="s">
        <v>301</v>
      </c>
    </row>
    <row r="22" spans="1:20" ht="20.25" x14ac:dyDescent="0.2">
      <c r="A22" s="266" t="s">
        <v>0</v>
      </c>
      <c r="B22" s="278"/>
      <c r="C22" s="275">
        <f>SUM(C13:C21)</f>
        <v>55</v>
      </c>
      <c r="D22" s="276"/>
      <c r="E22" s="275">
        <f>SUM(E13:E21)</f>
        <v>12</v>
      </c>
      <c r="F22" s="276"/>
      <c r="G22" s="275">
        <f>SUM(G13:G21)</f>
        <v>19</v>
      </c>
      <c r="H22" s="276"/>
      <c r="I22" s="275">
        <f>SUM(I13:I21)</f>
        <v>86</v>
      </c>
      <c r="L22" s="293" t="s">
        <v>350</v>
      </c>
      <c r="N22" s="296" t="s">
        <v>301</v>
      </c>
      <c r="O22" s="296" t="s">
        <v>301</v>
      </c>
      <c r="P22" s="296" t="s">
        <v>301</v>
      </c>
      <c r="Q22" s="296" t="s">
        <v>301</v>
      </c>
      <c r="R22" s="296" t="s">
        <v>301</v>
      </c>
      <c r="S22" s="296" t="s">
        <v>301</v>
      </c>
      <c r="T22" s="296" t="s">
        <v>301</v>
      </c>
    </row>
    <row r="23" spans="1:20" ht="18" x14ac:dyDescent="0.2">
      <c r="L23" s="293" t="s">
        <v>351</v>
      </c>
      <c r="N23" s="296" t="s">
        <v>301</v>
      </c>
      <c r="O23" s="296" t="s">
        <v>301</v>
      </c>
      <c r="P23" s="296" t="s">
        <v>301</v>
      </c>
      <c r="Q23" s="296" t="s">
        <v>301</v>
      </c>
      <c r="R23" s="296" t="s">
        <v>301</v>
      </c>
      <c r="S23" s="296" t="s">
        <v>301</v>
      </c>
      <c r="T23" s="296" t="s">
        <v>301</v>
      </c>
    </row>
    <row r="24" spans="1:20" ht="20.25" x14ac:dyDescent="0.25">
      <c r="A24" s="270" t="s">
        <v>26</v>
      </c>
      <c r="B24" s="272" t="s">
        <v>64</v>
      </c>
      <c r="C24" s="265" t="s">
        <v>301</v>
      </c>
      <c r="D24" s="265" t="s">
        <v>301</v>
      </c>
      <c r="E24" s="265" t="s">
        <v>301</v>
      </c>
      <c r="F24" s="265">
        <v>1</v>
      </c>
      <c r="G24" s="265" t="s">
        <v>301</v>
      </c>
      <c r="H24" s="265" t="s">
        <v>301</v>
      </c>
      <c r="I24" s="265">
        <v>1</v>
      </c>
      <c r="L24" s="302" t="s">
        <v>0</v>
      </c>
      <c r="M24" s="284"/>
      <c r="N24" s="275">
        <f>SUM(N14:N23)</f>
        <v>4</v>
      </c>
      <c r="O24" s="276"/>
      <c r="P24" s="275">
        <f>SUM(P14:P23)</f>
        <v>7</v>
      </c>
      <c r="Q24" s="276"/>
      <c r="R24" s="276"/>
      <c r="S24" s="276"/>
      <c r="T24" s="275">
        <f>SUM(T14:T23)</f>
        <v>11</v>
      </c>
    </row>
    <row r="25" spans="1:20" ht="20.25" x14ac:dyDescent="0.2">
      <c r="A25" s="270" t="s">
        <v>330</v>
      </c>
      <c r="C25" s="265" t="s">
        <v>301</v>
      </c>
      <c r="D25" s="265" t="s">
        <v>301</v>
      </c>
      <c r="E25" s="265">
        <v>6</v>
      </c>
      <c r="F25" s="265" t="s">
        <v>301</v>
      </c>
      <c r="G25" s="265" t="s">
        <v>301</v>
      </c>
      <c r="H25" s="265" t="s">
        <v>301</v>
      </c>
      <c r="I25" s="265">
        <v>6</v>
      </c>
      <c r="L25" s="295"/>
    </row>
    <row r="26" spans="1:20" ht="20.25" x14ac:dyDescent="0.2">
      <c r="A26" s="270" t="s">
        <v>139</v>
      </c>
      <c r="C26" s="265">
        <v>20</v>
      </c>
      <c r="D26" s="265" t="s">
        <v>301</v>
      </c>
      <c r="E26" s="265">
        <v>138</v>
      </c>
      <c r="F26" s="265">
        <v>2</v>
      </c>
      <c r="G26" s="265" t="s">
        <v>301</v>
      </c>
      <c r="H26" s="265" t="s">
        <v>301</v>
      </c>
      <c r="I26" s="265">
        <v>160</v>
      </c>
      <c r="L26" s="293"/>
    </row>
    <row r="27" spans="1:20" ht="20.25" x14ac:dyDescent="0.2">
      <c r="A27" s="270" t="s">
        <v>72</v>
      </c>
      <c r="C27" s="265" t="s">
        <v>301</v>
      </c>
      <c r="D27" s="265" t="s">
        <v>301</v>
      </c>
      <c r="E27" s="265">
        <v>227</v>
      </c>
      <c r="F27" s="265">
        <v>1</v>
      </c>
      <c r="G27" s="265" t="s">
        <v>301</v>
      </c>
      <c r="H27" s="265" t="s">
        <v>301</v>
      </c>
      <c r="I27" s="265">
        <f>SUM(C27:H27)</f>
        <v>228</v>
      </c>
      <c r="L27" s="293" t="s">
        <v>345</v>
      </c>
      <c r="M27" s="301" t="s">
        <v>339</v>
      </c>
      <c r="N27" s="293">
        <v>1</v>
      </c>
      <c r="O27" s="293" t="s">
        <v>301</v>
      </c>
      <c r="P27" s="293">
        <v>24</v>
      </c>
      <c r="Q27" s="293">
        <v>11</v>
      </c>
      <c r="R27" s="293" t="s">
        <v>301</v>
      </c>
      <c r="S27" s="293" t="s">
        <v>301</v>
      </c>
      <c r="T27" s="293">
        <v>36</v>
      </c>
    </row>
    <row r="28" spans="1:20" ht="20.25" x14ac:dyDescent="0.2">
      <c r="A28" s="270" t="s">
        <v>31</v>
      </c>
      <c r="C28" s="265">
        <v>1</v>
      </c>
      <c r="D28" s="265" t="s">
        <v>301</v>
      </c>
      <c r="E28" s="265">
        <v>129</v>
      </c>
      <c r="F28" s="265">
        <v>6</v>
      </c>
      <c r="G28" s="265" t="s">
        <v>301</v>
      </c>
      <c r="H28" s="265">
        <v>6</v>
      </c>
      <c r="I28" s="265">
        <f t="shared" ref="I28:I29" si="4">SUM(C28:H28)</f>
        <v>142</v>
      </c>
      <c r="L28" s="293" t="s">
        <v>142</v>
      </c>
      <c r="N28" s="293" t="s">
        <v>301</v>
      </c>
      <c r="O28" s="293" t="s">
        <v>301</v>
      </c>
      <c r="P28" s="293" t="s">
        <v>301</v>
      </c>
      <c r="Q28" s="293" t="s">
        <v>301</v>
      </c>
      <c r="R28" s="293" t="s">
        <v>301</v>
      </c>
      <c r="S28" s="293" t="s">
        <v>301</v>
      </c>
      <c r="T28" s="293" t="s">
        <v>301</v>
      </c>
    </row>
    <row r="29" spans="1:20" ht="20.25" x14ac:dyDescent="0.2">
      <c r="A29" s="270" t="s">
        <v>141</v>
      </c>
      <c r="C29" s="265">
        <v>132</v>
      </c>
      <c r="D29" s="265" t="s">
        <v>301</v>
      </c>
      <c r="E29" s="265">
        <v>1118</v>
      </c>
      <c r="F29" s="265">
        <v>91</v>
      </c>
      <c r="G29" s="265" t="s">
        <v>301</v>
      </c>
      <c r="H29" s="265" t="s">
        <v>301</v>
      </c>
      <c r="I29" s="265">
        <f t="shared" si="4"/>
        <v>1341</v>
      </c>
      <c r="L29" s="293" t="s">
        <v>144</v>
      </c>
      <c r="N29" s="293" t="s">
        <v>301</v>
      </c>
      <c r="O29" s="293" t="s">
        <v>301</v>
      </c>
      <c r="P29" s="293" t="s">
        <v>301</v>
      </c>
      <c r="Q29" s="293" t="s">
        <v>301</v>
      </c>
      <c r="R29" s="293" t="s">
        <v>301</v>
      </c>
      <c r="S29" s="293" t="s">
        <v>301</v>
      </c>
      <c r="T29" s="293" t="s">
        <v>301</v>
      </c>
    </row>
    <row r="30" spans="1:20" ht="20.25" x14ac:dyDescent="0.2">
      <c r="A30" s="270" t="s">
        <v>101</v>
      </c>
      <c r="C30" s="265">
        <v>23</v>
      </c>
      <c r="D30" s="265" t="s">
        <v>301</v>
      </c>
      <c r="E30" s="265">
        <v>409</v>
      </c>
      <c r="F30" s="265">
        <v>151</v>
      </c>
      <c r="G30" s="265">
        <v>307</v>
      </c>
      <c r="H30" s="265">
        <v>127</v>
      </c>
      <c r="I30" s="265">
        <v>1017</v>
      </c>
      <c r="L30" s="293" t="s">
        <v>346</v>
      </c>
      <c r="N30" s="293" t="s">
        <v>301</v>
      </c>
      <c r="O30" s="293" t="s">
        <v>301</v>
      </c>
      <c r="P30" s="293" t="s">
        <v>301</v>
      </c>
      <c r="Q30" s="293" t="s">
        <v>301</v>
      </c>
      <c r="R30" s="293" t="s">
        <v>301</v>
      </c>
      <c r="S30" s="293" t="s">
        <v>301</v>
      </c>
      <c r="T30" s="293" t="s">
        <v>301</v>
      </c>
    </row>
    <row r="31" spans="1:20" ht="20.25" x14ac:dyDescent="0.2">
      <c r="A31" s="270" t="s">
        <v>331</v>
      </c>
      <c r="C31" s="265">
        <v>34</v>
      </c>
      <c r="D31" s="265" t="s">
        <v>301</v>
      </c>
      <c r="E31" s="265">
        <v>38</v>
      </c>
      <c r="F31" s="265">
        <v>3</v>
      </c>
      <c r="G31" s="265" t="s">
        <v>301</v>
      </c>
      <c r="H31" s="265" t="s">
        <v>301</v>
      </c>
      <c r="I31" s="265">
        <f>SUM(C31:H31)</f>
        <v>75</v>
      </c>
      <c r="L31" s="293" t="s">
        <v>143</v>
      </c>
      <c r="N31" s="293" t="s">
        <v>301</v>
      </c>
      <c r="O31" s="293" t="s">
        <v>301</v>
      </c>
      <c r="P31" s="293">
        <v>1</v>
      </c>
      <c r="Q31" s="293" t="s">
        <v>301</v>
      </c>
      <c r="R31" s="293" t="s">
        <v>301</v>
      </c>
      <c r="S31" s="293" t="s">
        <v>301</v>
      </c>
      <c r="T31" s="293">
        <v>1</v>
      </c>
    </row>
    <row r="32" spans="1:20" ht="20.25" x14ac:dyDescent="0.2">
      <c r="A32" s="270" t="s">
        <v>332</v>
      </c>
      <c r="C32" s="265">
        <v>58</v>
      </c>
      <c r="D32" s="265" t="s">
        <v>301</v>
      </c>
      <c r="E32" s="265">
        <v>29</v>
      </c>
      <c r="F32" s="265">
        <v>1</v>
      </c>
      <c r="G32" s="265" t="s">
        <v>301</v>
      </c>
      <c r="H32" s="265" t="s">
        <v>301</v>
      </c>
      <c r="I32" s="265">
        <f t="shared" ref="I32" si="5">SUM(C32:H32)</f>
        <v>88</v>
      </c>
      <c r="L32" s="293" t="s">
        <v>347</v>
      </c>
      <c r="N32" s="293" t="s">
        <v>301</v>
      </c>
      <c r="O32" s="293" t="s">
        <v>301</v>
      </c>
      <c r="P32" s="293">
        <v>5</v>
      </c>
      <c r="Q32" s="293" t="s">
        <v>301</v>
      </c>
      <c r="R32" s="293" t="s">
        <v>301</v>
      </c>
      <c r="S32" s="293" t="s">
        <v>301</v>
      </c>
      <c r="T32" s="293">
        <v>5</v>
      </c>
    </row>
    <row r="33" spans="1:20" ht="20.25" x14ac:dyDescent="0.25">
      <c r="A33" s="266" t="s">
        <v>0</v>
      </c>
      <c r="B33" s="278"/>
      <c r="C33" s="279">
        <f>SUM(C24:C32)</f>
        <v>268</v>
      </c>
      <c r="D33" s="280" t="s">
        <v>301</v>
      </c>
      <c r="E33" s="279">
        <f>SUM(E24:E32)</f>
        <v>2094</v>
      </c>
      <c r="F33" s="279">
        <f>SUM(F24:F32)</f>
        <v>256</v>
      </c>
      <c r="G33" s="279">
        <f>SUM(G24:G32)</f>
        <v>307</v>
      </c>
      <c r="H33" s="279">
        <f>SUM(H24:H32)</f>
        <v>133</v>
      </c>
      <c r="I33" s="279">
        <f>SUM(I24:I32)</f>
        <v>3058</v>
      </c>
      <c r="L33" s="293" t="s">
        <v>348</v>
      </c>
      <c r="N33" s="293" t="s">
        <v>301</v>
      </c>
      <c r="O33" s="293" t="s">
        <v>301</v>
      </c>
      <c r="P33" s="293" t="s">
        <v>301</v>
      </c>
      <c r="Q33" s="293" t="s">
        <v>301</v>
      </c>
      <c r="R33" s="293" t="s">
        <v>301</v>
      </c>
      <c r="S33" s="293" t="s">
        <v>301</v>
      </c>
      <c r="T33" s="293" t="s">
        <v>301</v>
      </c>
    </row>
    <row r="34" spans="1:20" ht="18" x14ac:dyDescent="0.2">
      <c r="A34" s="263"/>
      <c r="L34" s="294" t="s">
        <v>349</v>
      </c>
      <c r="N34" s="293" t="s">
        <v>301</v>
      </c>
      <c r="O34" s="293" t="s">
        <v>301</v>
      </c>
      <c r="P34" s="293" t="s">
        <v>301</v>
      </c>
      <c r="Q34" s="293" t="s">
        <v>301</v>
      </c>
      <c r="R34" s="293" t="s">
        <v>301</v>
      </c>
      <c r="S34" s="293" t="s">
        <v>301</v>
      </c>
      <c r="T34" s="293" t="s">
        <v>301</v>
      </c>
    </row>
    <row r="35" spans="1:20" ht="20.25" x14ac:dyDescent="0.2">
      <c r="A35" s="270" t="s">
        <v>26</v>
      </c>
      <c r="B35" s="272" t="s">
        <v>65</v>
      </c>
      <c r="C35" s="265" t="s">
        <v>301</v>
      </c>
      <c r="D35" s="265" t="s">
        <v>301</v>
      </c>
      <c r="E35" s="265" t="s">
        <v>301</v>
      </c>
      <c r="F35" s="265" t="s">
        <v>301</v>
      </c>
      <c r="G35" s="265" t="s">
        <v>301</v>
      </c>
      <c r="H35" s="265" t="s">
        <v>301</v>
      </c>
      <c r="I35" s="265" t="s">
        <v>301</v>
      </c>
      <c r="L35" s="293" t="s">
        <v>350</v>
      </c>
      <c r="N35" s="293" t="s">
        <v>301</v>
      </c>
      <c r="O35" s="294" t="s">
        <v>301</v>
      </c>
      <c r="P35" s="294" t="s">
        <v>301</v>
      </c>
      <c r="Q35" s="294" t="s">
        <v>301</v>
      </c>
      <c r="R35" s="294" t="s">
        <v>301</v>
      </c>
      <c r="S35" s="294" t="s">
        <v>301</v>
      </c>
      <c r="T35" s="293" t="s">
        <v>301</v>
      </c>
    </row>
    <row r="36" spans="1:20" ht="20.25" x14ac:dyDescent="0.2">
      <c r="A36" s="270" t="s">
        <v>330</v>
      </c>
      <c r="C36" s="265">
        <v>16</v>
      </c>
      <c r="D36" s="265" t="s">
        <v>301</v>
      </c>
      <c r="E36" s="265">
        <v>19</v>
      </c>
      <c r="F36" s="265" t="s">
        <v>301</v>
      </c>
      <c r="G36" s="265" t="s">
        <v>301</v>
      </c>
      <c r="H36" s="265" t="s">
        <v>301</v>
      </c>
      <c r="I36" s="265">
        <v>35</v>
      </c>
      <c r="L36" s="293" t="s">
        <v>351</v>
      </c>
      <c r="N36" s="293" t="s">
        <v>301</v>
      </c>
      <c r="O36" s="293" t="s">
        <v>301</v>
      </c>
      <c r="P36" s="293" t="s">
        <v>301</v>
      </c>
      <c r="Q36" s="293" t="s">
        <v>301</v>
      </c>
      <c r="R36" s="293" t="s">
        <v>301</v>
      </c>
      <c r="S36" s="293" t="s">
        <v>301</v>
      </c>
      <c r="T36" s="293" t="s">
        <v>301</v>
      </c>
    </row>
    <row r="37" spans="1:20" ht="20.25" x14ac:dyDescent="0.2">
      <c r="A37" s="270" t="s">
        <v>139</v>
      </c>
      <c r="C37" s="265" t="s">
        <v>301</v>
      </c>
      <c r="D37" s="265" t="s">
        <v>301</v>
      </c>
      <c r="E37" s="265">
        <v>23</v>
      </c>
      <c r="F37" s="265" t="s">
        <v>301</v>
      </c>
      <c r="G37" s="265" t="s">
        <v>301</v>
      </c>
      <c r="H37" s="265" t="s">
        <v>301</v>
      </c>
      <c r="I37" s="265">
        <v>23</v>
      </c>
      <c r="L37" s="302" t="s">
        <v>0</v>
      </c>
      <c r="M37" s="290"/>
      <c r="N37" s="275">
        <f>SUM(N27:N36)</f>
        <v>1</v>
      </c>
      <c r="O37" s="276"/>
      <c r="P37" s="275">
        <f>SUM(P27:P36)</f>
        <v>30</v>
      </c>
      <c r="Q37" s="275">
        <f>SUM(Q27:Q36)</f>
        <v>11</v>
      </c>
      <c r="R37" s="276"/>
      <c r="S37" s="276"/>
      <c r="T37" s="275">
        <f>SUM(T27:T36)</f>
        <v>42</v>
      </c>
    </row>
    <row r="38" spans="1:20" ht="20.25" x14ac:dyDescent="0.2">
      <c r="A38" s="270" t="s">
        <v>72</v>
      </c>
      <c r="C38" s="265" t="s">
        <v>301</v>
      </c>
      <c r="D38" s="265" t="s">
        <v>301</v>
      </c>
      <c r="E38" s="265">
        <v>278</v>
      </c>
      <c r="F38" s="265" t="s">
        <v>301</v>
      </c>
      <c r="G38" s="265" t="s">
        <v>301</v>
      </c>
      <c r="H38" s="265" t="s">
        <v>301</v>
      </c>
      <c r="I38" s="265">
        <f>SUM(C38:H38)</f>
        <v>278</v>
      </c>
      <c r="L38" s="293"/>
    </row>
    <row r="39" spans="1:20" ht="20.25" x14ac:dyDescent="0.2">
      <c r="A39" s="270" t="s">
        <v>31</v>
      </c>
      <c r="C39" s="265" t="s">
        <v>301</v>
      </c>
      <c r="D39" s="265" t="s">
        <v>301</v>
      </c>
      <c r="E39" s="265">
        <v>243</v>
      </c>
      <c r="F39" s="265">
        <v>39</v>
      </c>
      <c r="G39" s="265" t="s">
        <v>301</v>
      </c>
      <c r="H39" s="265">
        <v>51</v>
      </c>
      <c r="I39" s="265">
        <f t="shared" ref="I39:I40" si="6">SUM(C39:H39)</f>
        <v>333</v>
      </c>
      <c r="L39" s="293"/>
    </row>
    <row r="40" spans="1:20" ht="20.25" x14ac:dyDescent="0.2">
      <c r="A40" s="270" t="s">
        <v>141</v>
      </c>
      <c r="C40" s="265" t="s">
        <v>301</v>
      </c>
      <c r="D40" s="265" t="s">
        <v>301</v>
      </c>
      <c r="E40" s="265">
        <v>94</v>
      </c>
      <c r="F40" s="265">
        <v>8</v>
      </c>
      <c r="G40" s="265" t="s">
        <v>301</v>
      </c>
      <c r="H40" s="265" t="s">
        <v>301</v>
      </c>
      <c r="I40" s="265">
        <f t="shared" si="6"/>
        <v>102</v>
      </c>
      <c r="L40" s="293" t="s">
        <v>345</v>
      </c>
      <c r="M40" s="301" t="s">
        <v>352</v>
      </c>
      <c r="N40" s="293">
        <v>11</v>
      </c>
      <c r="O40" s="293" t="s">
        <v>301</v>
      </c>
      <c r="P40" s="293">
        <v>179</v>
      </c>
      <c r="Q40" s="293">
        <v>1</v>
      </c>
      <c r="R40" s="293" t="s">
        <v>301</v>
      </c>
      <c r="S40" s="293" t="s">
        <v>301</v>
      </c>
      <c r="T40" s="293">
        <v>191</v>
      </c>
    </row>
    <row r="41" spans="1:20" ht="20.25" x14ac:dyDescent="0.2">
      <c r="A41" s="270" t="s">
        <v>101</v>
      </c>
      <c r="C41" s="265" t="s">
        <v>301</v>
      </c>
      <c r="D41" s="265" t="s">
        <v>301</v>
      </c>
      <c r="E41" s="265">
        <v>30</v>
      </c>
      <c r="F41" s="265">
        <v>11</v>
      </c>
      <c r="G41" s="265">
        <v>67</v>
      </c>
      <c r="H41" s="265">
        <v>6</v>
      </c>
      <c r="I41" s="265">
        <v>114</v>
      </c>
      <c r="L41" s="293" t="s">
        <v>142</v>
      </c>
      <c r="N41" s="293" t="s">
        <v>301</v>
      </c>
      <c r="O41" s="293" t="s">
        <v>301</v>
      </c>
      <c r="P41" s="293" t="s">
        <v>301</v>
      </c>
      <c r="Q41" s="293" t="s">
        <v>301</v>
      </c>
      <c r="R41" s="293" t="s">
        <v>301</v>
      </c>
      <c r="S41" s="293" t="s">
        <v>301</v>
      </c>
      <c r="T41" s="293" t="s">
        <v>301</v>
      </c>
    </row>
    <row r="42" spans="1:20" ht="20.25" x14ac:dyDescent="0.2">
      <c r="A42" s="270" t="s">
        <v>331</v>
      </c>
      <c r="C42" s="265" t="s">
        <v>301</v>
      </c>
      <c r="D42" s="265" t="s">
        <v>301</v>
      </c>
      <c r="E42" s="265">
        <v>155</v>
      </c>
      <c r="F42" s="265">
        <v>23</v>
      </c>
      <c r="G42" s="265" t="s">
        <v>301</v>
      </c>
      <c r="H42" s="265" t="s">
        <v>301</v>
      </c>
      <c r="I42" s="265">
        <f>SUM(C42:H42)</f>
        <v>178</v>
      </c>
      <c r="L42" s="293" t="s">
        <v>144</v>
      </c>
      <c r="N42" s="293" t="s">
        <v>301</v>
      </c>
      <c r="O42" s="293" t="s">
        <v>301</v>
      </c>
      <c r="P42" s="293" t="s">
        <v>301</v>
      </c>
      <c r="Q42" s="293" t="s">
        <v>301</v>
      </c>
      <c r="R42" s="293" t="s">
        <v>301</v>
      </c>
      <c r="S42" s="293" t="s">
        <v>301</v>
      </c>
      <c r="T42" s="293" t="s">
        <v>301</v>
      </c>
    </row>
    <row r="43" spans="1:20" ht="20.25" x14ac:dyDescent="0.2">
      <c r="A43" s="270" t="s">
        <v>332</v>
      </c>
      <c r="C43" s="265">
        <v>9</v>
      </c>
      <c r="D43" s="265" t="s">
        <v>301</v>
      </c>
      <c r="E43" s="265">
        <v>3</v>
      </c>
      <c r="F43" s="265">
        <v>1</v>
      </c>
      <c r="G43" s="265" t="s">
        <v>301</v>
      </c>
      <c r="H43" s="265" t="s">
        <v>301</v>
      </c>
      <c r="I43" s="265">
        <f t="shared" ref="I43" si="7">SUM(C43:H43)</f>
        <v>13</v>
      </c>
      <c r="L43" s="293" t="s">
        <v>346</v>
      </c>
      <c r="N43" s="293" t="s">
        <v>301</v>
      </c>
      <c r="O43" s="293" t="s">
        <v>301</v>
      </c>
      <c r="P43" s="293" t="s">
        <v>301</v>
      </c>
      <c r="Q43" s="293" t="s">
        <v>301</v>
      </c>
      <c r="R43" s="293" t="s">
        <v>301</v>
      </c>
      <c r="S43" s="293" t="s">
        <v>301</v>
      </c>
      <c r="T43" s="293" t="s">
        <v>301</v>
      </c>
    </row>
    <row r="44" spans="1:20" ht="20.25" x14ac:dyDescent="0.2">
      <c r="A44" s="266" t="s">
        <v>0</v>
      </c>
      <c r="B44" s="278"/>
      <c r="C44" s="275">
        <f>SUM(C36:C43)</f>
        <v>25</v>
      </c>
      <c r="D44" s="276"/>
      <c r="E44" s="275">
        <f>SUM(E36:E43)</f>
        <v>845</v>
      </c>
      <c r="F44" s="275">
        <f>SUM(F36:F43)</f>
        <v>82</v>
      </c>
      <c r="G44" s="275">
        <f>SUM(G36:G43)</f>
        <v>67</v>
      </c>
      <c r="H44" s="275">
        <f>SUM(H36:H43)</f>
        <v>57</v>
      </c>
      <c r="I44" s="275">
        <f>SUM(I36:I43)</f>
        <v>1076</v>
      </c>
      <c r="L44" s="293" t="s">
        <v>143</v>
      </c>
      <c r="N44" s="293" t="s">
        <v>301</v>
      </c>
      <c r="O44" s="293" t="s">
        <v>301</v>
      </c>
      <c r="P44" s="293">
        <v>3</v>
      </c>
      <c r="Q44" s="293" t="s">
        <v>301</v>
      </c>
      <c r="R44" s="293" t="s">
        <v>301</v>
      </c>
      <c r="S44" s="293" t="s">
        <v>301</v>
      </c>
      <c r="T44" s="293">
        <v>3</v>
      </c>
    </row>
    <row r="45" spans="1:20" ht="18" x14ac:dyDescent="0.2">
      <c r="L45" s="293" t="s">
        <v>347</v>
      </c>
      <c r="N45" s="293" t="s">
        <v>301</v>
      </c>
      <c r="O45" s="293" t="s">
        <v>301</v>
      </c>
      <c r="P45" s="293">
        <v>9</v>
      </c>
      <c r="Q45" s="293" t="s">
        <v>301</v>
      </c>
      <c r="R45" s="293" t="s">
        <v>301</v>
      </c>
      <c r="S45" s="293" t="s">
        <v>301</v>
      </c>
      <c r="T45" s="293">
        <v>9</v>
      </c>
    </row>
    <row r="46" spans="1:20" ht="20.25" x14ac:dyDescent="0.2">
      <c r="A46" s="270" t="s">
        <v>26</v>
      </c>
      <c r="B46" s="270" t="s">
        <v>334</v>
      </c>
      <c r="C46" s="265" t="s">
        <v>301</v>
      </c>
      <c r="D46" s="265" t="s">
        <v>301</v>
      </c>
      <c r="E46" s="265" t="s">
        <v>301</v>
      </c>
      <c r="F46" s="265" t="s">
        <v>301</v>
      </c>
      <c r="G46" s="265" t="s">
        <v>301</v>
      </c>
      <c r="H46" s="265" t="s">
        <v>301</v>
      </c>
      <c r="I46" s="265" t="s">
        <v>301</v>
      </c>
      <c r="L46" s="293" t="s">
        <v>348</v>
      </c>
      <c r="N46" s="293" t="s">
        <v>301</v>
      </c>
      <c r="O46" s="293" t="s">
        <v>301</v>
      </c>
      <c r="P46" s="293" t="s">
        <v>301</v>
      </c>
      <c r="Q46" s="293" t="s">
        <v>301</v>
      </c>
      <c r="R46" s="293" t="s">
        <v>301</v>
      </c>
      <c r="S46" s="293" t="s">
        <v>301</v>
      </c>
      <c r="T46" s="293" t="s">
        <v>301</v>
      </c>
    </row>
    <row r="47" spans="1:20" ht="20.25" x14ac:dyDescent="0.25">
      <c r="A47" s="270" t="s">
        <v>330</v>
      </c>
      <c r="C47" s="282" t="s">
        <v>301</v>
      </c>
      <c r="D47" s="282" t="s">
        <v>301</v>
      </c>
      <c r="E47" s="282">
        <v>2</v>
      </c>
      <c r="F47" s="282" t="s">
        <v>301</v>
      </c>
      <c r="G47" s="282" t="s">
        <v>301</v>
      </c>
      <c r="H47" s="282" t="s">
        <v>301</v>
      </c>
      <c r="I47" s="282">
        <v>2</v>
      </c>
      <c r="L47" s="294" t="s">
        <v>349</v>
      </c>
      <c r="N47" s="293" t="s">
        <v>301</v>
      </c>
      <c r="O47" s="293" t="s">
        <v>301</v>
      </c>
      <c r="P47" s="293" t="s">
        <v>301</v>
      </c>
      <c r="Q47" s="293" t="s">
        <v>301</v>
      </c>
      <c r="R47" s="293" t="s">
        <v>301</v>
      </c>
      <c r="S47" s="293" t="s">
        <v>301</v>
      </c>
      <c r="T47" s="293" t="s">
        <v>301</v>
      </c>
    </row>
    <row r="48" spans="1:20" ht="20.25" x14ac:dyDescent="0.25">
      <c r="A48" s="270" t="s">
        <v>139</v>
      </c>
      <c r="C48" s="282">
        <v>1</v>
      </c>
      <c r="D48" s="282" t="s">
        <v>301</v>
      </c>
      <c r="E48" s="282">
        <v>28</v>
      </c>
      <c r="F48" s="282">
        <v>2</v>
      </c>
      <c r="G48" s="282" t="s">
        <v>301</v>
      </c>
      <c r="H48" s="282" t="s">
        <v>301</v>
      </c>
      <c r="I48" s="282">
        <v>31</v>
      </c>
      <c r="L48" s="293" t="s">
        <v>350</v>
      </c>
      <c r="N48" s="293" t="s">
        <v>301</v>
      </c>
      <c r="O48" s="293" t="s">
        <v>301</v>
      </c>
      <c r="P48" s="293" t="s">
        <v>301</v>
      </c>
      <c r="Q48" s="293" t="s">
        <v>301</v>
      </c>
      <c r="R48" s="293" t="s">
        <v>301</v>
      </c>
      <c r="S48" s="293" t="s">
        <v>301</v>
      </c>
      <c r="T48" s="293" t="s">
        <v>301</v>
      </c>
    </row>
    <row r="49" spans="1:20" ht="20.25" x14ac:dyDescent="0.25">
      <c r="A49" s="270" t="s">
        <v>72</v>
      </c>
      <c r="C49" s="282" t="s">
        <v>301</v>
      </c>
      <c r="D49" s="282" t="s">
        <v>301</v>
      </c>
      <c r="E49" s="282">
        <v>275</v>
      </c>
      <c r="F49" s="282" t="s">
        <v>301</v>
      </c>
      <c r="G49" s="282" t="s">
        <v>301</v>
      </c>
      <c r="H49" s="282" t="s">
        <v>301</v>
      </c>
      <c r="I49" s="282">
        <f>SUM(C49:H49)</f>
        <v>275</v>
      </c>
      <c r="L49" s="293" t="s">
        <v>351</v>
      </c>
      <c r="N49" s="293" t="s">
        <v>301</v>
      </c>
      <c r="O49" s="293" t="s">
        <v>301</v>
      </c>
      <c r="P49" s="293" t="s">
        <v>301</v>
      </c>
      <c r="Q49" s="293" t="s">
        <v>301</v>
      </c>
      <c r="R49" s="293" t="s">
        <v>301</v>
      </c>
      <c r="S49" s="293" t="s">
        <v>301</v>
      </c>
      <c r="T49" s="293" t="s">
        <v>301</v>
      </c>
    </row>
    <row r="50" spans="1:20" ht="20.25" x14ac:dyDescent="0.25">
      <c r="A50" s="270" t="s">
        <v>31</v>
      </c>
      <c r="C50" s="282" t="s">
        <v>301</v>
      </c>
      <c r="D50" s="282" t="s">
        <v>301</v>
      </c>
      <c r="E50" s="282">
        <v>47</v>
      </c>
      <c r="F50" s="282">
        <v>1</v>
      </c>
      <c r="G50" s="282" t="s">
        <v>301</v>
      </c>
      <c r="H50" s="282" t="s">
        <v>301</v>
      </c>
      <c r="I50" s="282">
        <f t="shared" ref="I50:I51" si="8">SUM(C50:H50)</f>
        <v>48</v>
      </c>
      <c r="L50" s="302" t="s">
        <v>0</v>
      </c>
      <c r="M50" s="276"/>
      <c r="N50" s="275">
        <f>SUM(N40:N49)</f>
        <v>11</v>
      </c>
      <c r="O50" s="276"/>
      <c r="P50" s="275">
        <f>SUM(P40:P49)</f>
        <v>191</v>
      </c>
      <c r="Q50" s="275">
        <f>SUM(Q40:Q49)</f>
        <v>1</v>
      </c>
      <c r="R50" s="276"/>
      <c r="S50" s="276"/>
      <c r="T50" s="275">
        <f>SUM(T40:T49)</f>
        <v>203</v>
      </c>
    </row>
    <row r="51" spans="1:20" ht="20.25" x14ac:dyDescent="0.25">
      <c r="A51" s="270" t="s">
        <v>141</v>
      </c>
      <c r="C51" s="282">
        <v>28</v>
      </c>
      <c r="D51" s="282" t="s">
        <v>301</v>
      </c>
      <c r="E51" s="282">
        <v>40</v>
      </c>
      <c r="F51" s="282">
        <v>3</v>
      </c>
      <c r="G51" s="282" t="s">
        <v>301</v>
      </c>
      <c r="H51" s="282" t="s">
        <v>301</v>
      </c>
      <c r="I51" s="282">
        <f t="shared" si="8"/>
        <v>71</v>
      </c>
      <c r="L51" s="293"/>
    </row>
    <row r="52" spans="1:20" ht="20.25" x14ac:dyDescent="0.25">
      <c r="A52" s="270" t="s">
        <v>101</v>
      </c>
      <c r="C52" s="282">
        <v>5</v>
      </c>
      <c r="D52" s="282" t="s">
        <v>301</v>
      </c>
      <c r="E52" s="282">
        <v>209</v>
      </c>
      <c r="F52" s="282">
        <v>86</v>
      </c>
      <c r="G52" s="282">
        <v>60</v>
      </c>
      <c r="H52" s="282">
        <v>5</v>
      </c>
      <c r="I52" s="282">
        <v>365</v>
      </c>
      <c r="L52" s="293" t="s">
        <v>345</v>
      </c>
      <c r="M52" s="301" t="s">
        <v>334</v>
      </c>
      <c r="N52" s="293">
        <v>15</v>
      </c>
      <c r="O52" s="293" t="s">
        <v>301</v>
      </c>
      <c r="P52" s="293">
        <v>15</v>
      </c>
      <c r="Q52" s="293">
        <v>8</v>
      </c>
      <c r="R52" s="293" t="s">
        <v>301</v>
      </c>
      <c r="S52" s="293" t="s">
        <v>301</v>
      </c>
      <c r="T52" s="293">
        <v>38</v>
      </c>
    </row>
    <row r="53" spans="1:20" ht="20.25" x14ac:dyDescent="0.25">
      <c r="A53" s="270" t="s">
        <v>331</v>
      </c>
      <c r="C53" s="282" t="s">
        <v>301</v>
      </c>
      <c r="D53" s="282" t="s">
        <v>301</v>
      </c>
      <c r="E53" s="282">
        <v>11</v>
      </c>
      <c r="F53" s="282" t="s">
        <v>301</v>
      </c>
      <c r="G53" s="282" t="s">
        <v>301</v>
      </c>
      <c r="H53" s="282" t="s">
        <v>301</v>
      </c>
      <c r="I53" s="282">
        <f>SUM(C53:H53)</f>
        <v>11</v>
      </c>
      <c r="L53" s="293" t="s">
        <v>142</v>
      </c>
      <c r="N53" s="293" t="s">
        <v>301</v>
      </c>
      <c r="O53" s="293" t="s">
        <v>301</v>
      </c>
      <c r="P53" s="293" t="s">
        <v>301</v>
      </c>
      <c r="Q53" s="293" t="s">
        <v>301</v>
      </c>
      <c r="R53" s="293" t="s">
        <v>301</v>
      </c>
      <c r="S53" s="293" t="s">
        <v>301</v>
      </c>
      <c r="T53" s="293" t="s">
        <v>301</v>
      </c>
    </row>
    <row r="54" spans="1:20" ht="20.25" x14ac:dyDescent="0.25">
      <c r="A54" s="270" t="s">
        <v>332</v>
      </c>
      <c r="C54" s="282">
        <v>20</v>
      </c>
      <c r="D54" s="282" t="s">
        <v>301</v>
      </c>
      <c r="E54" s="282">
        <v>6</v>
      </c>
      <c r="F54" s="282" t="s">
        <v>301</v>
      </c>
      <c r="G54" s="282" t="s">
        <v>301</v>
      </c>
      <c r="H54" s="282" t="s">
        <v>301</v>
      </c>
      <c r="I54" s="282">
        <f t="shared" ref="I54" si="9">SUM(C54:H54)</f>
        <v>26</v>
      </c>
      <c r="L54" s="293" t="s">
        <v>144</v>
      </c>
      <c r="N54" s="293" t="s">
        <v>301</v>
      </c>
      <c r="O54" s="293" t="s">
        <v>301</v>
      </c>
      <c r="P54" s="293" t="s">
        <v>301</v>
      </c>
      <c r="Q54" s="293" t="s">
        <v>301</v>
      </c>
      <c r="R54" s="293" t="s">
        <v>301</v>
      </c>
      <c r="S54" s="293" t="s">
        <v>301</v>
      </c>
      <c r="T54" s="293" t="s">
        <v>301</v>
      </c>
    </row>
    <row r="55" spans="1:20" ht="20.25" x14ac:dyDescent="0.25">
      <c r="A55" s="266" t="s">
        <v>0</v>
      </c>
      <c r="B55" s="278"/>
      <c r="C55" s="279">
        <f>SUM(C47:C54)</f>
        <v>54</v>
      </c>
      <c r="D55" s="280"/>
      <c r="E55" s="279">
        <f>SUM(E47:E54)</f>
        <v>618</v>
      </c>
      <c r="F55" s="279">
        <f>SUM(F47:F54)</f>
        <v>92</v>
      </c>
      <c r="G55" s="279">
        <f>SUM(G47:G54)</f>
        <v>60</v>
      </c>
      <c r="H55" s="279">
        <f>SUM(H47:H54)</f>
        <v>5</v>
      </c>
      <c r="I55" s="279">
        <f>SUM(I47:I54)</f>
        <v>829</v>
      </c>
      <c r="L55" s="293" t="s">
        <v>346</v>
      </c>
      <c r="N55" s="293" t="s">
        <v>301</v>
      </c>
      <c r="O55" s="293" t="s">
        <v>301</v>
      </c>
      <c r="P55" s="293" t="s">
        <v>301</v>
      </c>
      <c r="Q55" s="293" t="s">
        <v>301</v>
      </c>
      <c r="R55" s="293" t="s">
        <v>301</v>
      </c>
      <c r="S55" s="293" t="s">
        <v>301</v>
      </c>
      <c r="T55" s="293" t="s">
        <v>301</v>
      </c>
    </row>
    <row r="56" spans="1:20" ht="18" x14ac:dyDescent="0.2">
      <c r="L56" s="293" t="s">
        <v>143</v>
      </c>
      <c r="N56" s="293" t="s">
        <v>301</v>
      </c>
      <c r="O56" s="293" t="s">
        <v>301</v>
      </c>
      <c r="P56" s="293" t="s">
        <v>301</v>
      </c>
      <c r="Q56" s="293" t="s">
        <v>301</v>
      </c>
      <c r="R56" s="293" t="s">
        <v>301</v>
      </c>
      <c r="S56" s="293" t="s">
        <v>301</v>
      </c>
      <c r="T56" s="293" t="s">
        <v>301</v>
      </c>
    </row>
    <row r="57" spans="1:20" ht="20.25" x14ac:dyDescent="0.25">
      <c r="A57" s="270" t="s">
        <v>26</v>
      </c>
      <c r="B57" s="281" t="s">
        <v>335</v>
      </c>
      <c r="C57" s="282" t="s">
        <v>301</v>
      </c>
      <c r="D57" s="282" t="s">
        <v>301</v>
      </c>
      <c r="E57" s="282">
        <v>4</v>
      </c>
      <c r="F57" s="282" t="s">
        <v>301</v>
      </c>
      <c r="G57" s="282" t="s">
        <v>301</v>
      </c>
      <c r="H57" s="282" t="s">
        <v>301</v>
      </c>
      <c r="I57" s="282">
        <v>4</v>
      </c>
      <c r="L57" s="293" t="s">
        <v>347</v>
      </c>
      <c r="N57" s="293">
        <v>8</v>
      </c>
      <c r="O57" s="293" t="s">
        <v>301</v>
      </c>
      <c r="P57" s="293">
        <v>11</v>
      </c>
      <c r="Q57" s="293" t="s">
        <v>301</v>
      </c>
      <c r="R57" s="293" t="s">
        <v>301</v>
      </c>
      <c r="S57" s="293" t="s">
        <v>301</v>
      </c>
      <c r="T57" s="293">
        <v>19</v>
      </c>
    </row>
    <row r="58" spans="1:20" ht="20.25" x14ac:dyDescent="0.25">
      <c r="A58" s="270" t="s">
        <v>330</v>
      </c>
      <c r="C58" s="282" t="s">
        <v>301</v>
      </c>
      <c r="D58" s="282" t="s">
        <v>301</v>
      </c>
      <c r="E58" s="282" t="s">
        <v>301</v>
      </c>
      <c r="F58" s="282" t="s">
        <v>301</v>
      </c>
      <c r="G58" s="282" t="s">
        <v>301</v>
      </c>
      <c r="H58" s="282" t="s">
        <v>301</v>
      </c>
      <c r="I58" s="282" t="s">
        <v>301</v>
      </c>
      <c r="L58" s="293" t="s">
        <v>348</v>
      </c>
      <c r="N58" s="293" t="s">
        <v>301</v>
      </c>
      <c r="O58" s="293" t="s">
        <v>301</v>
      </c>
      <c r="P58" s="293" t="s">
        <v>301</v>
      </c>
      <c r="Q58" s="293" t="s">
        <v>301</v>
      </c>
      <c r="R58" s="293" t="s">
        <v>301</v>
      </c>
      <c r="S58" s="293" t="s">
        <v>301</v>
      </c>
      <c r="T58" s="293" t="s">
        <v>301</v>
      </c>
    </row>
    <row r="59" spans="1:20" ht="20.25" x14ac:dyDescent="0.25">
      <c r="A59" s="270" t="s">
        <v>139</v>
      </c>
      <c r="C59" s="282" t="s">
        <v>301</v>
      </c>
      <c r="D59" s="282" t="s">
        <v>301</v>
      </c>
      <c r="E59" s="282">
        <v>103</v>
      </c>
      <c r="F59" s="282">
        <v>1</v>
      </c>
      <c r="G59" s="282" t="s">
        <v>301</v>
      </c>
      <c r="H59" s="282" t="s">
        <v>301</v>
      </c>
      <c r="I59" s="282">
        <v>104</v>
      </c>
      <c r="L59" s="294" t="s">
        <v>349</v>
      </c>
      <c r="N59" s="293" t="s">
        <v>301</v>
      </c>
      <c r="O59" s="293" t="s">
        <v>301</v>
      </c>
      <c r="P59" s="293" t="s">
        <v>301</v>
      </c>
      <c r="Q59" s="293" t="s">
        <v>301</v>
      </c>
      <c r="R59" s="293" t="s">
        <v>301</v>
      </c>
      <c r="S59" s="293" t="s">
        <v>301</v>
      </c>
      <c r="T59" s="293" t="s">
        <v>301</v>
      </c>
    </row>
    <row r="60" spans="1:20" ht="20.25" x14ac:dyDescent="0.25">
      <c r="A60" s="270" t="s">
        <v>72</v>
      </c>
      <c r="C60" s="282" t="s">
        <v>301</v>
      </c>
      <c r="D60" s="282" t="s">
        <v>301</v>
      </c>
      <c r="E60" s="282">
        <v>103</v>
      </c>
      <c r="F60" s="282" t="s">
        <v>301</v>
      </c>
      <c r="G60" s="282" t="s">
        <v>301</v>
      </c>
      <c r="H60" s="282" t="s">
        <v>301</v>
      </c>
      <c r="I60" s="282">
        <f>SUM(C60:H60)</f>
        <v>103</v>
      </c>
      <c r="L60" s="293" t="s">
        <v>350</v>
      </c>
      <c r="N60" s="293" t="s">
        <v>301</v>
      </c>
      <c r="O60" s="293" t="s">
        <v>301</v>
      </c>
      <c r="P60" s="293" t="s">
        <v>301</v>
      </c>
      <c r="Q60" s="293" t="s">
        <v>301</v>
      </c>
      <c r="R60" s="293" t="s">
        <v>301</v>
      </c>
      <c r="S60" s="293" t="s">
        <v>301</v>
      </c>
      <c r="T60" s="293" t="s">
        <v>301</v>
      </c>
    </row>
    <row r="61" spans="1:20" ht="20.25" x14ac:dyDescent="0.25">
      <c r="A61" s="270" t="s">
        <v>31</v>
      </c>
      <c r="C61" s="282">
        <v>1</v>
      </c>
      <c r="D61" s="282" t="s">
        <v>301</v>
      </c>
      <c r="E61" s="282">
        <v>303</v>
      </c>
      <c r="F61" s="282">
        <v>23</v>
      </c>
      <c r="G61" s="282" t="s">
        <v>301</v>
      </c>
      <c r="H61" s="282" t="s">
        <v>301</v>
      </c>
      <c r="I61" s="282">
        <f t="shared" ref="I61:I62" si="10">SUM(C61:H61)</f>
        <v>327</v>
      </c>
      <c r="L61" s="293" t="s">
        <v>351</v>
      </c>
      <c r="N61" s="293" t="s">
        <v>301</v>
      </c>
      <c r="O61" s="293" t="s">
        <v>301</v>
      </c>
      <c r="P61" s="293" t="s">
        <v>301</v>
      </c>
      <c r="Q61" s="293" t="s">
        <v>301</v>
      </c>
      <c r="R61" s="293" t="s">
        <v>301</v>
      </c>
      <c r="S61" s="293" t="s">
        <v>301</v>
      </c>
      <c r="T61" s="293" t="s">
        <v>301</v>
      </c>
    </row>
    <row r="62" spans="1:20" ht="20.25" x14ac:dyDescent="0.25">
      <c r="A62" s="270" t="s">
        <v>141</v>
      </c>
      <c r="C62" s="282">
        <v>8</v>
      </c>
      <c r="D62" s="282" t="s">
        <v>301</v>
      </c>
      <c r="E62" s="282">
        <v>80</v>
      </c>
      <c r="F62" s="282">
        <v>60</v>
      </c>
      <c r="G62" s="282" t="s">
        <v>301</v>
      </c>
      <c r="H62" s="282" t="s">
        <v>301</v>
      </c>
      <c r="I62" s="282">
        <f t="shared" si="10"/>
        <v>148</v>
      </c>
      <c r="L62" s="302" t="s">
        <v>0</v>
      </c>
      <c r="M62" s="276"/>
      <c r="N62" s="275">
        <f>SUM(N52:N61)</f>
        <v>23</v>
      </c>
      <c r="O62" s="276"/>
      <c r="P62" s="275">
        <f>SUM(P52:P61)</f>
        <v>26</v>
      </c>
      <c r="Q62" s="275">
        <f>SUM(Q52:Q61)</f>
        <v>8</v>
      </c>
      <c r="R62" s="276"/>
      <c r="S62" s="276"/>
      <c r="T62" s="275">
        <f>SUM(T52:T61)</f>
        <v>57</v>
      </c>
    </row>
    <row r="63" spans="1:20" ht="20.25" x14ac:dyDescent="0.25">
      <c r="A63" s="270" t="s">
        <v>101</v>
      </c>
      <c r="C63" s="282">
        <v>39</v>
      </c>
      <c r="D63" s="282" t="s">
        <v>301</v>
      </c>
      <c r="E63" s="282">
        <v>409</v>
      </c>
      <c r="F63" s="282">
        <v>695</v>
      </c>
      <c r="G63" s="282">
        <v>473</v>
      </c>
      <c r="H63" s="282">
        <v>4</v>
      </c>
      <c r="I63" s="282">
        <v>1620</v>
      </c>
      <c r="L63" s="293"/>
    </row>
    <row r="64" spans="1:20" ht="20.25" x14ac:dyDescent="0.25">
      <c r="A64" s="270" t="s">
        <v>331</v>
      </c>
      <c r="C64" s="282">
        <v>3</v>
      </c>
      <c r="D64" s="282" t="s">
        <v>301</v>
      </c>
      <c r="E64" s="282">
        <v>119</v>
      </c>
      <c r="F64" s="282">
        <v>4</v>
      </c>
      <c r="G64" s="282" t="s">
        <v>301</v>
      </c>
      <c r="H64" s="282" t="s">
        <v>301</v>
      </c>
      <c r="I64" s="282">
        <f>SUM(C64:H64)</f>
        <v>126</v>
      </c>
      <c r="L64" s="293"/>
    </row>
    <row r="65" spans="1:20" ht="20.25" x14ac:dyDescent="0.25">
      <c r="A65" s="270" t="s">
        <v>332</v>
      </c>
      <c r="C65" s="282">
        <v>1</v>
      </c>
      <c r="D65" s="282" t="s">
        <v>301</v>
      </c>
      <c r="E65" s="282">
        <v>28</v>
      </c>
      <c r="F65" s="282">
        <v>3</v>
      </c>
      <c r="G65" s="282" t="s">
        <v>301</v>
      </c>
      <c r="H65" s="282" t="s">
        <v>301</v>
      </c>
      <c r="I65" s="282">
        <f t="shared" ref="I65" si="11">SUM(C65:H65)</f>
        <v>32</v>
      </c>
      <c r="L65" s="293" t="s">
        <v>345</v>
      </c>
      <c r="M65" s="301" t="s">
        <v>353</v>
      </c>
      <c r="N65" s="293">
        <v>2</v>
      </c>
      <c r="O65" s="293" t="s">
        <v>301</v>
      </c>
      <c r="P65" s="293">
        <v>149</v>
      </c>
      <c r="Q65" s="293" t="s">
        <v>301</v>
      </c>
      <c r="R65" s="293" t="s">
        <v>301</v>
      </c>
      <c r="S65" s="293" t="s">
        <v>301</v>
      </c>
      <c r="T65" s="293">
        <v>151</v>
      </c>
    </row>
    <row r="66" spans="1:20" ht="20.25" x14ac:dyDescent="0.25">
      <c r="A66" s="266" t="s">
        <v>0</v>
      </c>
      <c r="B66" s="278"/>
      <c r="C66" s="279">
        <f>SUM(C57:C65)</f>
        <v>52</v>
      </c>
      <c r="D66" s="280" t="s">
        <v>301</v>
      </c>
      <c r="E66" s="279">
        <f>SUM(E57:E65)</f>
        <v>1149</v>
      </c>
      <c r="F66" s="279">
        <f>SUM(F57:F65)</f>
        <v>786</v>
      </c>
      <c r="G66" s="279">
        <f>SUM(G57:G65)</f>
        <v>473</v>
      </c>
      <c r="H66" s="279">
        <f>SUM(H57:H65)</f>
        <v>4</v>
      </c>
      <c r="I66" s="279">
        <f>SUM(I57:I65)</f>
        <v>2464</v>
      </c>
      <c r="L66" s="293" t="s">
        <v>142</v>
      </c>
      <c r="N66" s="293" t="s">
        <v>301</v>
      </c>
      <c r="O66" s="293" t="s">
        <v>301</v>
      </c>
      <c r="P66" s="293" t="s">
        <v>301</v>
      </c>
      <c r="Q66" s="293" t="s">
        <v>301</v>
      </c>
      <c r="R66" s="293" t="s">
        <v>301</v>
      </c>
      <c r="S66" s="293" t="s">
        <v>301</v>
      </c>
      <c r="T66" s="293" t="s">
        <v>301</v>
      </c>
    </row>
    <row r="67" spans="1:20" ht="18" x14ac:dyDescent="0.2">
      <c r="L67" s="293" t="s">
        <v>144</v>
      </c>
      <c r="N67" s="293" t="s">
        <v>301</v>
      </c>
      <c r="O67" s="293" t="s">
        <v>301</v>
      </c>
      <c r="P67" s="293" t="s">
        <v>301</v>
      </c>
      <c r="Q67" s="293" t="s">
        <v>301</v>
      </c>
      <c r="R67" s="293" t="s">
        <v>301</v>
      </c>
      <c r="S67" s="293" t="s">
        <v>301</v>
      </c>
      <c r="T67" s="293" t="s">
        <v>301</v>
      </c>
    </row>
    <row r="68" spans="1:20" ht="20.25" x14ac:dyDescent="0.2">
      <c r="A68" s="270" t="s">
        <v>26</v>
      </c>
      <c r="B68" s="270" t="s">
        <v>336</v>
      </c>
      <c r="C68" s="265">
        <v>2</v>
      </c>
      <c r="D68" s="265" t="s">
        <v>301</v>
      </c>
      <c r="E68" s="265">
        <v>6</v>
      </c>
      <c r="F68" s="265">
        <v>42</v>
      </c>
      <c r="G68" s="265" t="s">
        <v>301</v>
      </c>
      <c r="H68" s="265" t="s">
        <v>301</v>
      </c>
      <c r="I68" s="265">
        <v>50</v>
      </c>
      <c r="L68" s="293" t="s">
        <v>346</v>
      </c>
      <c r="N68" s="293" t="s">
        <v>301</v>
      </c>
      <c r="O68" s="293" t="s">
        <v>301</v>
      </c>
      <c r="P68" s="293" t="s">
        <v>301</v>
      </c>
      <c r="Q68" s="293" t="s">
        <v>301</v>
      </c>
      <c r="R68" s="293" t="s">
        <v>301</v>
      </c>
      <c r="S68" s="293" t="s">
        <v>301</v>
      </c>
      <c r="T68" s="293" t="s">
        <v>301</v>
      </c>
    </row>
    <row r="69" spans="1:20" ht="20.25" x14ac:dyDescent="0.2">
      <c r="A69" s="270" t="s">
        <v>330</v>
      </c>
      <c r="C69" s="265" t="s">
        <v>301</v>
      </c>
      <c r="D69" s="265" t="s">
        <v>301</v>
      </c>
      <c r="E69" s="265">
        <v>6</v>
      </c>
      <c r="F69" s="265" t="s">
        <v>301</v>
      </c>
      <c r="G69" s="265" t="s">
        <v>301</v>
      </c>
      <c r="H69" s="265" t="s">
        <v>301</v>
      </c>
      <c r="I69" s="265">
        <v>6</v>
      </c>
      <c r="L69" s="293" t="s">
        <v>143</v>
      </c>
      <c r="N69" s="293" t="s">
        <v>301</v>
      </c>
      <c r="O69" s="293" t="s">
        <v>301</v>
      </c>
      <c r="P69" s="293">
        <v>5</v>
      </c>
      <c r="Q69" s="293" t="s">
        <v>301</v>
      </c>
      <c r="R69" s="293" t="s">
        <v>301</v>
      </c>
      <c r="S69" s="293" t="s">
        <v>301</v>
      </c>
      <c r="T69" s="293">
        <v>5</v>
      </c>
    </row>
    <row r="70" spans="1:20" ht="20.25" x14ac:dyDescent="0.2">
      <c r="A70" s="270" t="s">
        <v>139</v>
      </c>
      <c r="C70" s="265">
        <v>87</v>
      </c>
      <c r="D70" s="265" t="s">
        <v>301</v>
      </c>
      <c r="E70" s="265">
        <v>245</v>
      </c>
      <c r="F70" s="265">
        <v>19</v>
      </c>
      <c r="G70" s="265">
        <v>7</v>
      </c>
      <c r="H70" s="265" t="s">
        <v>301</v>
      </c>
      <c r="I70" s="265">
        <v>358</v>
      </c>
      <c r="L70" s="293" t="s">
        <v>347</v>
      </c>
      <c r="N70" s="293">
        <v>4</v>
      </c>
      <c r="O70" s="293" t="s">
        <v>301</v>
      </c>
      <c r="P70" s="293">
        <v>21</v>
      </c>
      <c r="Q70" s="293" t="s">
        <v>301</v>
      </c>
      <c r="R70" s="293" t="s">
        <v>301</v>
      </c>
      <c r="S70" s="293" t="s">
        <v>301</v>
      </c>
      <c r="T70" s="293">
        <v>25</v>
      </c>
    </row>
    <row r="71" spans="1:20" ht="20.25" x14ac:dyDescent="0.2">
      <c r="A71" s="270" t="s">
        <v>72</v>
      </c>
      <c r="C71" s="265">
        <v>48</v>
      </c>
      <c r="D71" s="265" t="s">
        <v>301</v>
      </c>
      <c r="E71" s="265">
        <v>797</v>
      </c>
      <c r="F71" s="265" t="s">
        <v>301</v>
      </c>
      <c r="G71" s="265" t="s">
        <v>301</v>
      </c>
      <c r="H71" s="265" t="s">
        <v>301</v>
      </c>
      <c r="I71" s="265">
        <f>SUM(C71:H71)</f>
        <v>845</v>
      </c>
      <c r="L71" s="293" t="s">
        <v>348</v>
      </c>
      <c r="N71" s="293" t="s">
        <v>301</v>
      </c>
      <c r="O71" s="293" t="s">
        <v>301</v>
      </c>
      <c r="P71" s="293" t="s">
        <v>301</v>
      </c>
      <c r="Q71" s="293" t="s">
        <v>301</v>
      </c>
      <c r="R71" s="293" t="s">
        <v>301</v>
      </c>
      <c r="S71" s="293" t="s">
        <v>301</v>
      </c>
      <c r="T71" s="293" t="s">
        <v>301</v>
      </c>
    </row>
    <row r="72" spans="1:20" ht="20.25" x14ac:dyDescent="0.2">
      <c r="A72" s="270" t="s">
        <v>31</v>
      </c>
      <c r="C72" s="265">
        <v>8</v>
      </c>
      <c r="D72" s="265" t="s">
        <v>301</v>
      </c>
      <c r="E72" s="265">
        <v>61</v>
      </c>
      <c r="F72" s="265">
        <v>75</v>
      </c>
      <c r="G72" s="265" t="s">
        <v>301</v>
      </c>
      <c r="H72" s="265">
        <v>3</v>
      </c>
      <c r="I72" s="265">
        <f t="shared" ref="I72:I73" si="12">SUM(C72:H72)</f>
        <v>147</v>
      </c>
      <c r="L72" s="294" t="s">
        <v>349</v>
      </c>
      <c r="N72" s="293" t="s">
        <v>301</v>
      </c>
      <c r="O72" s="293" t="s">
        <v>301</v>
      </c>
      <c r="P72" s="293" t="s">
        <v>301</v>
      </c>
      <c r="Q72" s="293" t="s">
        <v>301</v>
      </c>
      <c r="R72" s="293" t="s">
        <v>301</v>
      </c>
      <c r="S72" s="293" t="s">
        <v>301</v>
      </c>
      <c r="T72" s="293" t="s">
        <v>301</v>
      </c>
    </row>
    <row r="73" spans="1:20" ht="20.25" x14ac:dyDescent="0.2">
      <c r="A73" s="270" t="s">
        <v>141</v>
      </c>
      <c r="C73" s="265">
        <v>49</v>
      </c>
      <c r="D73" s="265" t="s">
        <v>301</v>
      </c>
      <c r="E73" s="265">
        <v>145</v>
      </c>
      <c r="F73" s="265">
        <v>38</v>
      </c>
      <c r="G73" s="265">
        <v>3</v>
      </c>
      <c r="H73" s="265" t="s">
        <v>301</v>
      </c>
      <c r="I73" s="265">
        <f t="shared" si="12"/>
        <v>235</v>
      </c>
      <c r="L73" s="293" t="s">
        <v>350</v>
      </c>
      <c r="N73" s="293" t="s">
        <v>301</v>
      </c>
      <c r="O73" s="293" t="s">
        <v>301</v>
      </c>
      <c r="P73" s="293" t="s">
        <v>301</v>
      </c>
      <c r="Q73" s="293" t="s">
        <v>301</v>
      </c>
      <c r="R73" s="293" t="s">
        <v>301</v>
      </c>
      <c r="S73" s="293" t="s">
        <v>301</v>
      </c>
      <c r="T73" s="293" t="s">
        <v>301</v>
      </c>
    </row>
    <row r="74" spans="1:20" ht="20.25" x14ac:dyDescent="0.2">
      <c r="A74" s="270" t="s">
        <v>101</v>
      </c>
      <c r="C74" s="265">
        <v>2130</v>
      </c>
      <c r="D74" s="265" t="s">
        <v>301</v>
      </c>
      <c r="E74" s="265">
        <v>354</v>
      </c>
      <c r="F74" s="265">
        <v>613</v>
      </c>
      <c r="G74" s="265">
        <v>625</v>
      </c>
      <c r="H74" s="265">
        <v>2</v>
      </c>
      <c r="I74" s="265">
        <v>3724</v>
      </c>
      <c r="L74" s="293" t="s">
        <v>351</v>
      </c>
      <c r="N74" s="293" t="s">
        <v>301</v>
      </c>
      <c r="O74" s="293" t="s">
        <v>301</v>
      </c>
      <c r="P74" s="293" t="s">
        <v>301</v>
      </c>
      <c r="Q74" s="293" t="s">
        <v>301</v>
      </c>
      <c r="R74" s="293" t="s">
        <v>301</v>
      </c>
      <c r="S74" s="293" t="s">
        <v>301</v>
      </c>
      <c r="T74" s="293" t="s">
        <v>301</v>
      </c>
    </row>
    <row r="75" spans="1:20" ht="20.25" x14ac:dyDescent="0.2">
      <c r="A75" s="270" t="s">
        <v>331</v>
      </c>
      <c r="C75" s="265">
        <v>20</v>
      </c>
      <c r="D75" s="265" t="s">
        <v>301</v>
      </c>
      <c r="E75" s="265">
        <v>89</v>
      </c>
      <c r="F75" s="265">
        <v>6</v>
      </c>
      <c r="G75" s="265" t="s">
        <v>301</v>
      </c>
      <c r="H75" s="265" t="s">
        <v>301</v>
      </c>
      <c r="I75" s="265">
        <f>SUM(C75:H75)</f>
        <v>115</v>
      </c>
      <c r="L75" s="302" t="s">
        <v>0</v>
      </c>
      <c r="M75" s="276"/>
      <c r="N75" s="275">
        <f>SUM(N65:N74)</f>
        <v>6</v>
      </c>
      <c r="O75" s="276"/>
      <c r="P75" s="275">
        <f>SUM(P65:P74)</f>
        <v>175</v>
      </c>
      <c r="Q75" s="276"/>
      <c r="R75" s="276"/>
      <c r="S75" s="276"/>
      <c r="T75" s="275">
        <f>SUM(T65:T74)</f>
        <v>181</v>
      </c>
    </row>
    <row r="76" spans="1:20" ht="20.25" x14ac:dyDescent="0.2">
      <c r="A76" s="270" t="s">
        <v>332</v>
      </c>
      <c r="C76" s="265">
        <v>38</v>
      </c>
      <c r="D76" s="265" t="s">
        <v>301</v>
      </c>
      <c r="E76" s="265">
        <v>24</v>
      </c>
      <c r="F76" s="265">
        <v>3</v>
      </c>
      <c r="G76" s="265" t="s">
        <v>301</v>
      </c>
      <c r="H76" s="265" t="s">
        <v>301</v>
      </c>
      <c r="I76" s="265">
        <f t="shared" ref="I76" si="13">SUM(C76:H76)</f>
        <v>65</v>
      </c>
      <c r="L76" s="293"/>
    </row>
    <row r="77" spans="1:20" ht="20.25" x14ac:dyDescent="0.2">
      <c r="A77" s="266" t="s">
        <v>0</v>
      </c>
      <c r="B77" s="278"/>
      <c r="C77" s="275">
        <f>SUM(C68:C76)</f>
        <v>2382</v>
      </c>
      <c r="D77" s="276"/>
      <c r="E77" s="275">
        <f>SUM(E68:E76)</f>
        <v>1727</v>
      </c>
      <c r="F77" s="275">
        <f>SUM(F68:F76)</f>
        <v>796</v>
      </c>
      <c r="G77" s="275">
        <f>SUM(G68:G76)</f>
        <v>635</v>
      </c>
      <c r="H77" s="275">
        <f>SUM(H68:H76)</f>
        <v>5</v>
      </c>
      <c r="I77" s="275">
        <f>SUM(I68:I76)</f>
        <v>5545</v>
      </c>
      <c r="L77" s="293"/>
    </row>
    <row r="78" spans="1:20" ht="18" x14ac:dyDescent="0.2">
      <c r="L78" s="293" t="s">
        <v>345</v>
      </c>
      <c r="M78" s="301" t="s">
        <v>336</v>
      </c>
      <c r="N78" s="293">
        <v>98</v>
      </c>
      <c r="O78" s="293" t="s">
        <v>301</v>
      </c>
      <c r="P78" s="293">
        <v>742</v>
      </c>
      <c r="Q78" s="293">
        <v>50</v>
      </c>
      <c r="R78" s="293" t="s">
        <v>301</v>
      </c>
      <c r="S78" s="293" t="s">
        <v>301</v>
      </c>
      <c r="T78" s="293">
        <v>890</v>
      </c>
    </row>
    <row r="79" spans="1:20" ht="21" thickBot="1" x14ac:dyDescent="0.25">
      <c r="A79" s="270" t="s">
        <v>137</v>
      </c>
      <c r="B79" s="270" t="s">
        <v>329</v>
      </c>
      <c r="C79" s="265">
        <v>419</v>
      </c>
      <c r="D79" s="265" t="s">
        <v>301</v>
      </c>
      <c r="E79" s="265" t="s">
        <v>301</v>
      </c>
      <c r="F79" s="265" t="s">
        <v>301</v>
      </c>
      <c r="G79" s="265" t="s">
        <v>301</v>
      </c>
      <c r="H79" s="265" t="s">
        <v>301</v>
      </c>
      <c r="I79" s="265">
        <v>419</v>
      </c>
      <c r="L79" s="293" t="s">
        <v>142</v>
      </c>
      <c r="N79" s="293" t="s">
        <v>301</v>
      </c>
      <c r="O79" s="293" t="s">
        <v>301</v>
      </c>
      <c r="P79" s="293" t="s">
        <v>301</v>
      </c>
      <c r="Q79" s="293" t="s">
        <v>301</v>
      </c>
      <c r="R79" s="293" t="s">
        <v>301</v>
      </c>
      <c r="S79" s="293" t="s">
        <v>301</v>
      </c>
      <c r="T79" s="293" t="s">
        <v>301</v>
      </c>
    </row>
    <row r="80" spans="1:20" ht="21.75" thickTop="1" thickBot="1" x14ac:dyDescent="0.25">
      <c r="A80" s="270" t="s">
        <v>140</v>
      </c>
      <c r="C80" s="267">
        <v>728</v>
      </c>
      <c r="D80" s="267" t="s">
        <v>301</v>
      </c>
      <c r="E80" s="267">
        <v>30</v>
      </c>
      <c r="F80" s="267">
        <v>101</v>
      </c>
      <c r="G80" s="267" t="s">
        <v>301</v>
      </c>
      <c r="H80" s="267" t="s">
        <v>301</v>
      </c>
      <c r="I80" s="267">
        <v>859</v>
      </c>
      <c r="L80" s="293" t="s">
        <v>144</v>
      </c>
      <c r="N80" s="293" t="s">
        <v>301</v>
      </c>
      <c r="O80" s="293" t="s">
        <v>301</v>
      </c>
      <c r="P80" s="293" t="s">
        <v>301</v>
      </c>
      <c r="Q80" s="293">
        <v>3</v>
      </c>
      <c r="R80" s="293" t="s">
        <v>301</v>
      </c>
      <c r="S80" s="293" t="s">
        <v>301</v>
      </c>
      <c r="T80" s="293">
        <v>3</v>
      </c>
    </row>
    <row r="81" spans="1:20" ht="21.75" thickTop="1" thickBot="1" x14ac:dyDescent="0.25">
      <c r="A81" s="272" t="s">
        <v>337</v>
      </c>
      <c r="C81" s="264">
        <v>245</v>
      </c>
      <c r="D81" s="264">
        <v>1</v>
      </c>
      <c r="E81" s="264" t="s">
        <v>301</v>
      </c>
      <c r="F81" s="264">
        <v>2</v>
      </c>
      <c r="G81" s="264" t="s">
        <v>301</v>
      </c>
      <c r="H81" s="264" t="s">
        <v>301</v>
      </c>
      <c r="I81" s="264">
        <v>248</v>
      </c>
      <c r="L81" s="293" t="s">
        <v>346</v>
      </c>
      <c r="N81" s="293" t="s">
        <v>301</v>
      </c>
      <c r="O81" s="293" t="s">
        <v>301</v>
      </c>
      <c r="P81" s="293" t="s">
        <v>301</v>
      </c>
      <c r="Q81" s="293" t="s">
        <v>301</v>
      </c>
      <c r="R81" s="293" t="s">
        <v>301</v>
      </c>
      <c r="S81" s="293" t="s">
        <v>301</v>
      </c>
      <c r="T81" s="293" t="s">
        <v>301</v>
      </c>
    </row>
    <row r="82" spans="1:20" ht="21.75" thickTop="1" thickBot="1" x14ac:dyDescent="0.25">
      <c r="A82" s="270" t="s">
        <v>39</v>
      </c>
      <c r="C82" s="264">
        <v>105</v>
      </c>
      <c r="D82" s="264" t="s">
        <v>301</v>
      </c>
      <c r="E82" s="264">
        <v>1</v>
      </c>
      <c r="F82" s="264" t="s">
        <v>301</v>
      </c>
      <c r="G82" s="264" t="s">
        <v>301</v>
      </c>
      <c r="H82" s="264" t="s">
        <v>301</v>
      </c>
      <c r="I82" s="264">
        <v>106</v>
      </c>
      <c r="L82" s="293" t="s">
        <v>143</v>
      </c>
      <c r="N82" s="293">
        <v>12</v>
      </c>
      <c r="O82" s="293" t="s">
        <v>301</v>
      </c>
      <c r="P82" s="293">
        <v>21</v>
      </c>
      <c r="Q82" s="293">
        <v>4</v>
      </c>
      <c r="R82" s="293" t="s">
        <v>301</v>
      </c>
      <c r="S82" s="293" t="s">
        <v>301</v>
      </c>
      <c r="T82" s="293">
        <v>37</v>
      </c>
    </row>
    <row r="83" spans="1:20" ht="21.75" thickTop="1" thickBot="1" x14ac:dyDescent="0.25">
      <c r="A83" s="270" t="s">
        <v>338</v>
      </c>
      <c r="C83" s="264">
        <v>212</v>
      </c>
      <c r="D83" s="264" t="s">
        <v>301</v>
      </c>
      <c r="E83" s="264">
        <v>4</v>
      </c>
      <c r="F83" s="264" t="s">
        <v>301</v>
      </c>
      <c r="G83" s="264" t="s">
        <v>301</v>
      </c>
      <c r="H83" s="264" t="s">
        <v>301</v>
      </c>
      <c r="I83" s="264">
        <v>216</v>
      </c>
      <c r="L83" s="293" t="s">
        <v>347</v>
      </c>
      <c r="N83" s="293" t="s">
        <v>301</v>
      </c>
      <c r="O83" s="293" t="s">
        <v>301</v>
      </c>
      <c r="P83" s="293">
        <v>9</v>
      </c>
      <c r="Q83" s="293">
        <v>2</v>
      </c>
      <c r="R83" s="293" t="s">
        <v>301</v>
      </c>
      <c r="S83" s="293" t="s">
        <v>301</v>
      </c>
      <c r="T83" s="293">
        <v>11</v>
      </c>
    </row>
    <row r="84" spans="1:20" ht="21.75" thickTop="1" thickBot="1" x14ac:dyDescent="0.25">
      <c r="A84" s="270" t="s">
        <v>309</v>
      </c>
      <c r="C84" s="264">
        <v>40</v>
      </c>
      <c r="D84" s="264" t="s">
        <v>301</v>
      </c>
      <c r="E84" s="264" t="s">
        <v>301</v>
      </c>
      <c r="F84" s="264">
        <v>2</v>
      </c>
      <c r="G84" s="264" t="s">
        <v>301</v>
      </c>
      <c r="H84" s="264" t="s">
        <v>301</v>
      </c>
      <c r="I84" s="264">
        <v>42</v>
      </c>
      <c r="L84" s="293" t="s">
        <v>348</v>
      </c>
      <c r="N84" s="293" t="s">
        <v>301</v>
      </c>
      <c r="O84" s="293" t="s">
        <v>301</v>
      </c>
      <c r="P84" s="293" t="s">
        <v>301</v>
      </c>
      <c r="Q84" s="293" t="s">
        <v>301</v>
      </c>
      <c r="R84" s="293" t="s">
        <v>301</v>
      </c>
      <c r="S84" s="293" t="s">
        <v>301</v>
      </c>
      <c r="T84" s="293" t="s">
        <v>301</v>
      </c>
    </row>
    <row r="85" spans="1:20" ht="21.75" thickTop="1" thickBot="1" x14ac:dyDescent="0.25">
      <c r="A85" s="270" t="s">
        <v>310</v>
      </c>
      <c r="C85" s="264">
        <v>246</v>
      </c>
      <c r="D85" s="264" t="s">
        <v>301</v>
      </c>
      <c r="E85" s="264">
        <v>19</v>
      </c>
      <c r="F85" s="264">
        <v>22</v>
      </c>
      <c r="G85" s="264" t="s">
        <v>301</v>
      </c>
      <c r="H85" s="264" t="s">
        <v>301</v>
      </c>
      <c r="I85" s="264">
        <v>287</v>
      </c>
      <c r="L85" s="294" t="s">
        <v>349</v>
      </c>
      <c r="N85" s="293" t="s">
        <v>301</v>
      </c>
      <c r="O85" s="293" t="s">
        <v>301</v>
      </c>
      <c r="P85" s="293" t="s">
        <v>301</v>
      </c>
      <c r="Q85" s="293" t="s">
        <v>301</v>
      </c>
      <c r="R85" s="293" t="s">
        <v>301</v>
      </c>
      <c r="S85" s="293" t="s">
        <v>301</v>
      </c>
      <c r="T85" s="293" t="s">
        <v>301</v>
      </c>
    </row>
    <row r="86" spans="1:20" ht="21.75" thickTop="1" thickBot="1" x14ac:dyDescent="0.25">
      <c r="A86" s="270" t="s">
        <v>311</v>
      </c>
      <c r="C86" s="264">
        <v>47</v>
      </c>
      <c r="D86" s="264" t="s">
        <v>301</v>
      </c>
      <c r="E86" s="264" t="s">
        <v>301</v>
      </c>
      <c r="F86" s="264" t="s">
        <v>301</v>
      </c>
      <c r="G86" s="264" t="s">
        <v>301</v>
      </c>
      <c r="H86" s="264" t="s">
        <v>301</v>
      </c>
      <c r="I86" s="264">
        <v>47</v>
      </c>
      <c r="L86" s="293" t="s">
        <v>350</v>
      </c>
      <c r="N86" s="293" t="s">
        <v>301</v>
      </c>
      <c r="O86" s="293" t="s">
        <v>301</v>
      </c>
      <c r="P86" s="293" t="s">
        <v>301</v>
      </c>
      <c r="Q86" s="293" t="s">
        <v>301</v>
      </c>
      <c r="R86" s="293" t="s">
        <v>301</v>
      </c>
      <c r="S86" s="293" t="s">
        <v>301</v>
      </c>
      <c r="T86" s="293" t="s">
        <v>301</v>
      </c>
    </row>
    <row r="87" spans="1:20" ht="21" thickTop="1" x14ac:dyDescent="0.2">
      <c r="A87" s="270" t="s">
        <v>44</v>
      </c>
      <c r="C87" s="264">
        <v>125</v>
      </c>
      <c r="D87" s="264" t="s">
        <v>301</v>
      </c>
      <c r="E87" s="264">
        <v>11</v>
      </c>
      <c r="F87" s="264" t="s">
        <v>301</v>
      </c>
      <c r="G87" s="264" t="s">
        <v>301</v>
      </c>
      <c r="H87" s="264" t="s">
        <v>301</v>
      </c>
      <c r="I87" s="264">
        <v>136</v>
      </c>
      <c r="L87" s="293" t="s">
        <v>351</v>
      </c>
      <c r="N87" s="293" t="s">
        <v>301</v>
      </c>
      <c r="O87" s="293" t="s">
        <v>301</v>
      </c>
      <c r="P87" s="293" t="s">
        <v>301</v>
      </c>
      <c r="Q87" s="293" t="s">
        <v>301</v>
      </c>
      <c r="R87" s="293" t="s">
        <v>301</v>
      </c>
      <c r="S87" s="293" t="s">
        <v>301</v>
      </c>
      <c r="T87" s="293" t="s">
        <v>301</v>
      </c>
    </row>
    <row r="88" spans="1:20" ht="20.25" x14ac:dyDescent="0.2">
      <c r="A88" s="266" t="s">
        <v>0</v>
      </c>
      <c r="B88" s="278"/>
      <c r="C88" s="310">
        <f>SUM(C79:C87)</f>
        <v>2167</v>
      </c>
      <c r="D88" s="310">
        <f>SUM(D79:D87)</f>
        <v>1</v>
      </c>
      <c r="E88" s="310">
        <f>SUM(E79:E87)</f>
        <v>65</v>
      </c>
      <c r="F88" s="310">
        <f>SUM(F79:F87)</f>
        <v>127</v>
      </c>
      <c r="G88" s="311"/>
      <c r="H88" s="311"/>
      <c r="I88" s="310">
        <f>SUM(I79:I87)</f>
        <v>2360</v>
      </c>
      <c r="L88" s="302" t="s">
        <v>0</v>
      </c>
      <c r="M88" s="276"/>
      <c r="N88" s="275">
        <f>SUM(N78:N87)</f>
        <v>110</v>
      </c>
      <c r="O88" s="276"/>
      <c r="P88" s="275">
        <f>SUM(P78:P87)</f>
        <v>772</v>
      </c>
      <c r="Q88" s="275">
        <f>SUM(Q78:Q87)</f>
        <v>59</v>
      </c>
      <c r="R88" s="276"/>
      <c r="S88" s="276"/>
      <c r="T88" s="275">
        <f>SUM(T78:T87)</f>
        <v>941</v>
      </c>
    </row>
    <row r="90" spans="1:20" ht="20.25" x14ac:dyDescent="0.2">
      <c r="A90" s="270" t="s">
        <v>137</v>
      </c>
      <c r="B90" s="272" t="s">
        <v>21</v>
      </c>
      <c r="C90" s="265" t="s">
        <v>301</v>
      </c>
      <c r="D90" s="265" t="s">
        <v>301</v>
      </c>
      <c r="E90" s="265">
        <v>1</v>
      </c>
      <c r="F90" s="265" t="s">
        <v>301</v>
      </c>
      <c r="G90" s="265" t="s">
        <v>301</v>
      </c>
      <c r="H90" s="265" t="s">
        <v>301</v>
      </c>
      <c r="I90" s="265">
        <v>1</v>
      </c>
      <c r="L90" s="296" t="s">
        <v>354</v>
      </c>
      <c r="M90" s="304" t="s">
        <v>329</v>
      </c>
      <c r="N90" s="296" t="s">
        <v>301</v>
      </c>
      <c r="O90" s="296" t="s">
        <v>301</v>
      </c>
      <c r="P90" s="296" t="s">
        <v>301</v>
      </c>
      <c r="Q90" s="296" t="s">
        <v>301</v>
      </c>
      <c r="R90" s="296" t="s">
        <v>301</v>
      </c>
      <c r="S90" s="296" t="s">
        <v>301</v>
      </c>
      <c r="T90" s="296" t="s">
        <v>301</v>
      </c>
    </row>
    <row r="91" spans="1:20" ht="20.25" x14ac:dyDescent="0.25">
      <c r="A91" s="270" t="s">
        <v>140</v>
      </c>
      <c r="C91" s="265">
        <v>50</v>
      </c>
      <c r="D91" s="265" t="s">
        <v>301</v>
      </c>
      <c r="E91" s="265">
        <v>5</v>
      </c>
      <c r="F91" s="265">
        <v>17</v>
      </c>
      <c r="G91" s="265" t="s">
        <v>301</v>
      </c>
      <c r="H91" s="265" t="s">
        <v>301</v>
      </c>
      <c r="I91" s="265">
        <v>72</v>
      </c>
      <c r="L91" s="296" t="s">
        <v>355</v>
      </c>
      <c r="N91" s="305">
        <v>75</v>
      </c>
      <c r="O91" s="305" t="s">
        <v>301</v>
      </c>
      <c r="P91" s="282" t="s">
        <v>301</v>
      </c>
      <c r="Q91" s="282">
        <v>4</v>
      </c>
      <c r="R91" s="282" t="s">
        <v>301</v>
      </c>
      <c r="S91" s="282" t="s">
        <v>301</v>
      </c>
      <c r="T91" s="305">
        <v>79</v>
      </c>
    </row>
    <row r="92" spans="1:20" ht="20.25" x14ac:dyDescent="0.25">
      <c r="A92" s="272" t="s">
        <v>337</v>
      </c>
      <c r="C92" s="265" t="s">
        <v>301</v>
      </c>
      <c r="D92" s="265" t="s">
        <v>301</v>
      </c>
      <c r="E92" s="265" t="s">
        <v>301</v>
      </c>
      <c r="F92" s="265" t="s">
        <v>301</v>
      </c>
      <c r="G92" s="265" t="s">
        <v>301</v>
      </c>
      <c r="H92" s="265" t="s">
        <v>301</v>
      </c>
      <c r="I92" s="265" t="s">
        <v>301</v>
      </c>
      <c r="L92" s="296" t="s">
        <v>356</v>
      </c>
      <c r="N92" s="305">
        <v>160</v>
      </c>
      <c r="O92" s="305" t="s">
        <v>301</v>
      </c>
      <c r="P92" s="282">
        <v>2</v>
      </c>
      <c r="Q92" s="282" t="s">
        <v>301</v>
      </c>
      <c r="R92" s="282" t="s">
        <v>301</v>
      </c>
      <c r="S92" s="282" t="s">
        <v>301</v>
      </c>
      <c r="T92" s="305">
        <v>162</v>
      </c>
    </row>
    <row r="93" spans="1:20" ht="20.25" x14ac:dyDescent="0.25">
      <c r="A93" s="270" t="s">
        <v>39</v>
      </c>
      <c r="C93" s="265" t="s">
        <v>301</v>
      </c>
      <c r="D93" s="265" t="s">
        <v>301</v>
      </c>
      <c r="E93" s="265" t="s">
        <v>301</v>
      </c>
      <c r="F93" s="265" t="s">
        <v>301</v>
      </c>
      <c r="G93" s="265" t="s">
        <v>301</v>
      </c>
      <c r="H93" s="265" t="s">
        <v>301</v>
      </c>
      <c r="I93" s="265" t="s">
        <v>301</v>
      </c>
      <c r="L93" s="296" t="s">
        <v>357</v>
      </c>
      <c r="N93" s="305">
        <v>82</v>
      </c>
      <c r="O93" s="305" t="s">
        <v>301</v>
      </c>
      <c r="P93" s="282">
        <v>4</v>
      </c>
      <c r="Q93" s="282">
        <v>13</v>
      </c>
      <c r="R93" s="282" t="s">
        <v>301</v>
      </c>
      <c r="S93" s="282" t="s">
        <v>301</v>
      </c>
      <c r="T93" s="305">
        <v>99</v>
      </c>
    </row>
    <row r="94" spans="1:20" ht="20.25" x14ac:dyDescent="0.25">
      <c r="A94" s="270" t="s">
        <v>338</v>
      </c>
      <c r="C94" s="265" t="s">
        <v>301</v>
      </c>
      <c r="D94" s="265" t="s">
        <v>301</v>
      </c>
      <c r="E94" s="265" t="s">
        <v>301</v>
      </c>
      <c r="F94" s="265" t="s">
        <v>301</v>
      </c>
      <c r="G94" s="265" t="s">
        <v>301</v>
      </c>
      <c r="H94" s="265" t="s">
        <v>301</v>
      </c>
      <c r="I94" s="265" t="s">
        <v>301</v>
      </c>
      <c r="L94" s="297" t="s">
        <v>358</v>
      </c>
      <c r="N94" s="282">
        <v>39</v>
      </c>
      <c r="O94" s="305" t="s">
        <v>301</v>
      </c>
      <c r="P94" s="282" t="s">
        <v>301</v>
      </c>
      <c r="Q94" s="282" t="s">
        <v>301</v>
      </c>
      <c r="R94" s="282" t="s">
        <v>301</v>
      </c>
      <c r="S94" s="282" t="s">
        <v>301</v>
      </c>
      <c r="T94" s="306">
        <v>39</v>
      </c>
    </row>
    <row r="95" spans="1:20" ht="20.25" x14ac:dyDescent="0.25">
      <c r="A95" s="270" t="s">
        <v>309</v>
      </c>
      <c r="C95" s="265" t="s">
        <v>301</v>
      </c>
      <c r="D95" s="265" t="s">
        <v>301</v>
      </c>
      <c r="E95" s="265" t="s">
        <v>301</v>
      </c>
      <c r="F95" s="265" t="s">
        <v>301</v>
      </c>
      <c r="G95" s="265" t="s">
        <v>301</v>
      </c>
      <c r="H95" s="265" t="s">
        <v>301</v>
      </c>
      <c r="I95" s="265" t="s">
        <v>301</v>
      </c>
      <c r="L95" s="303" t="s">
        <v>323</v>
      </c>
      <c r="M95" s="285"/>
      <c r="N95" s="279">
        <f>SUM(N91:N94)</f>
        <v>356</v>
      </c>
      <c r="O95" s="280"/>
      <c r="P95" s="279">
        <f>SUM(P91:P94)</f>
        <v>6</v>
      </c>
      <c r="Q95" s="279">
        <f>SUM(Q91:Q94)</f>
        <v>17</v>
      </c>
      <c r="R95" s="280"/>
      <c r="S95" s="280"/>
      <c r="T95" s="279">
        <f>SUM(T91:T94)</f>
        <v>379</v>
      </c>
    </row>
    <row r="96" spans="1:20" ht="20.25" x14ac:dyDescent="0.2">
      <c r="A96" s="270" t="s">
        <v>310</v>
      </c>
      <c r="C96" s="265" t="s">
        <v>301</v>
      </c>
      <c r="D96" s="265" t="s">
        <v>301</v>
      </c>
      <c r="E96" s="265" t="s">
        <v>301</v>
      </c>
      <c r="F96" s="265" t="s">
        <v>301</v>
      </c>
      <c r="G96" s="265" t="s">
        <v>301</v>
      </c>
      <c r="H96" s="265" t="s">
        <v>301</v>
      </c>
      <c r="I96" s="265" t="s">
        <v>301</v>
      </c>
      <c r="L96" s="296"/>
    </row>
    <row r="97" spans="1:20" ht="20.25" x14ac:dyDescent="0.2">
      <c r="A97" s="270" t="s">
        <v>311</v>
      </c>
      <c r="C97" s="265">
        <v>1</v>
      </c>
      <c r="D97" s="265" t="s">
        <v>301</v>
      </c>
      <c r="E97" s="265" t="s">
        <v>301</v>
      </c>
      <c r="F97" s="265" t="s">
        <v>301</v>
      </c>
      <c r="G97" s="265" t="s">
        <v>301</v>
      </c>
      <c r="H97" s="265" t="s">
        <v>301</v>
      </c>
      <c r="I97" s="265">
        <v>1</v>
      </c>
      <c r="L97" s="298"/>
    </row>
    <row r="98" spans="1:20" ht="20.25" x14ac:dyDescent="0.2">
      <c r="A98" s="270" t="s">
        <v>44</v>
      </c>
      <c r="C98" s="265">
        <v>2</v>
      </c>
      <c r="D98" s="265" t="s">
        <v>301</v>
      </c>
      <c r="E98" s="265" t="s">
        <v>301</v>
      </c>
      <c r="F98" s="265" t="s">
        <v>301</v>
      </c>
      <c r="G98" s="265" t="s">
        <v>301</v>
      </c>
      <c r="H98" s="265" t="s">
        <v>301</v>
      </c>
      <c r="I98" s="265">
        <v>2</v>
      </c>
      <c r="L98" s="296" t="s">
        <v>354</v>
      </c>
      <c r="M98" s="304" t="s">
        <v>333</v>
      </c>
      <c r="N98" s="296">
        <f>-N104</f>
        <v>0</v>
      </c>
      <c r="O98" s="296" t="s">
        <v>301</v>
      </c>
      <c r="P98" s="296" t="s">
        <v>301</v>
      </c>
      <c r="Q98" s="296" t="s">
        <v>301</v>
      </c>
      <c r="R98" s="296" t="s">
        <v>301</v>
      </c>
      <c r="S98" s="296" t="s">
        <v>301</v>
      </c>
      <c r="T98" s="296" t="s">
        <v>301</v>
      </c>
    </row>
    <row r="99" spans="1:20" ht="20.25" x14ac:dyDescent="0.2">
      <c r="A99" s="266" t="s">
        <v>0</v>
      </c>
      <c r="B99" s="278"/>
      <c r="C99" s="275">
        <f>SUM(C90:C98)</f>
        <v>53</v>
      </c>
      <c r="D99" s="276"/>
      <c r="E99" s="275">
        <f>SUM(E90:E98)</f>
        <v>6</v>
      </c>
      <c r="F99" s="275">
        <f>SUM(F90:F98)</f>
        <v>17</v>
      </c>
      <c r="G99" s="276"/>
      <c r="H99" s="276"/>
      <c r="I99" s="275">
        <f>SUM(I90:I98)</f>
        <v>76</v>
      </c>
      <c r="L99" s="296" t="s">
        <v>355</v>
      </c>
      <c r="N99" s="296" t="s">
        <v>301</v>
      </c>
      <c r="O99" s="296" t="s">
        <v>301</v>
      </c>
      <c r="P99" s="277" t="s">
        <v>301</v>
      </c>
      <c r="Q99" s="277" t="s">
        <v>301</v>
      </c>
      <c r="R99" s="277" t="s">
        <v>301</v>
      </c>
      <c r="S99" s="277" t="s">
        <v>301</v>
      </c>
      <c r="T99" s="297" t="s">
        <v>301</v>
      </c>
    </row>
    <row r="100" spans="1:20" ht="18" x14ac:dyDescent="0.2">
      <c r="L100" s="296" t="s">
        <v>356</v>
      </c>
      <c r="N100" s="297" t="s">
        <v>301</v>
      </c>
      <c r="O100" s="296" t="s">
        <v>301</v>
      </c>
      <c r="P100" s="277" t="s">
        <v>301</v>
      </c>
      <c r="Q100" s="277" t="s">
        <v>301</v>
      </c>
      <c r="R100" s="277" t="s">
        <v>301</v>
      </c>
      <c r="S100" s="277" t="s">
        <v>301</v>
      </c>
      <c r="T100" s="297" t="s">
        <v>301</v>
      </c>
    </row>
    <row r="101" spans="1:20" ht="20.25" x14ac:dyDescent="0.25">
      <c r="A101" s="270" t="s">
        <v>137</v>
      </c>
      <c r="B101" s="281" t="s">
        <v>339</v>
      </c>
      <c r="C101" s="265">
        <v>6</v>
      </c>
      <c r="D101" s="265" t="s">
        <v>301</v>
      </c>
      <c r="E101" s="265">
        <v>59</v>
      </c>
      <c r="F101" s="265">
        <v>1</v>
      </c>
      <c r="G101" s="265" t="s">
        <v>301</v>
      </c>
      <c r="H101" s="265" t="s">
        <v>301</v>
      </c>
      <c r="I101" s="265">
        <v>66</v>
      </c>
      <c r="L101" s="296" t="s">
        <v>357</v>
      </c>
      <c r="N101" s="296" t="s">
        <v>301</v>
      </c>
      <c r="O101" s="296" t="s">
        <v>301</v>
      </c>
      <c r="P101" s="277" t="s">
        <v>301</v>
      </c>
      <c r="Q101" s="277" t="s">
        <v>301</v>
      </c>
      <c r="R101" s="277" t="s">
        <v>301</v>
      </c>
      <c r="S101" s="277" t="s">
        <v>301</v>
      </c>
      <c r="T101" s="296" t="s">
        <v>301</v>
      </c>
    </row>
    <row r="102" spans="1:20" ht="20.25" x14ac:dyDescent="0.2">
      <c r="A102" s="270" t="s">
        <v>140</v>
      </c>
      <c r="C102" s="265">
        <v>36</v>
      </c>
      <c r="D102" s="265" t="s">
        <v>301</v>
      </c>
      <c r="E102" s="265">
        <v>61</v>
      </c>
      <c r="F102" s="265">
        <v>22</v>
      </c>
      <c r="G102" s="265" t="s">
        <v>301</v>
      </c>
      <c r="H102" s="265" t="s">
        <v>301</v>
      </c>
      <c r="I102" s="265">
        <v>119</v>
      </c>
      <c r="L102" s="297" t="s">
        <v>358</v>
      </c>
      <c r="N102" s="296" t="s">
        <v>301</v>
      </c>
      <c r="O102" s="296" t="s">
        <v>301</v>
      </c>
      <c r="P102" s="277" t="s">
        <v>301</v>
      </c>
      <c r="Q102" s="277" t="s">
        <v>301</v>
      </c>
      <c r="R102" s="277" t="s">
        <v>301</v>
      </c>
      <c r="S102" s="277" t="s">
        <v>301</v>
      </c>
      <c r="T102" s="296" t="s">
        <v>301</v>
      </c>
    </row>
    <row r="103" spans="1:20" ht="20.25" x14ac:dyDescent="0.2">
      <c r="A103" s="272" t="s">
        <v>337</v>
      </c>
      <c r="C103" s="265" t="s">
        <v>301</v>
      </c>
      <c r="D103" s="265" t="s">
        <v>301</v>
      </c>
      <c r="E103" s="265">
        <v>6</v>
      </c>
      <c r="F103" s="265" t="s">
        <v>301</v>
      </c>
      <c r="G103" s="265" t="s">
        <v>301</v>
      </c>
      <c r="H103" s="265" t="s">
        <v>301</v>
      </c>
      <c r="I103" s="265">
        <v>6</v>
      </c>
      <c r="L103" s="303" t="s">
        <v>323</v>
      </c>
    </row>
    <row r="104" spans="1:20" ht="20.25" x14ac:dyDescent="0.2">
      <c r="A104" s="270" t="s">
        <v>39</v>
      </c>
      <c r="C104" s="265">
        <v>1</v>
      </c>
      <c r="D104" s="265" t="s">
        <v>301</v>
      </c>
      <c r="E104" s="265">
        <v>3</v>
      </c>
      <c r="F104" s="265" t="s">
        <v>301</v>
      </c>
      <c r="G104" s="265" t="s">
        <v>301</v>
      </c>
      <c r="H104" s="265" t="s">
        <v>301</v>
      </c>
      <c r="I104" s="265">
        <v>4</v>
      </c>
      <c r="L104" s="297"/>
    </row>
    <row r="105" spans="1:20" ht="20.25" x14ac:dyDescent="0.2">
      <c r="A105" s="270" t="s">
        <v>338</v>
      </c>
      <c r="C105" s="265">
        <v>1</v>
      </c>
      <c r="D105" s="265" t="s">
        <v>301</v>
      </c>
      <c r="E105" s="265" t="s">
        <v>301</v>
      </c>
      <c r="F105" s="265" t="s">
        <v>301</v>
      </c>
      <c r="G105" s="265" t="s">
        <v>301</v>
      </c>
      <c r="H105" s="265" t="s">
        <v>301</v>
      </c>
      <c r="I105" s="265">
        <v>1</v>
      </c>
      <c r="L105" s="298"/>
    </row>
    <row r="106" spans="1:20" ht="20.25" x14ac:dyDescent="0.2">
      <c r="A106" s="270" t="s">
        <v>309</v>
      </c>
      <c r="C106" s="265" t="s">
        <v>301</v>
      </c>
      <c r="D106" s="265" t="s">
        <v>301</v>
      </c>
      <c r="E106" s="265">
        <v>1</v>
      </c>
      <c r="F106" s="265" t="s">
        <v>301</v>
      </c>
      <c r="G106" s="265" t="s">
        <v>301</v>
      </c>
      <c r="H106" s="265" t="s">
        <v>301</v>
      </c>
      <c r="I106" s="265">
        <v>1</v>
      </c>
      <c r="L106" s="296" t="s">
        <v>354</v>
      </c>
      <c r="M106" s="304" t="s">
        <v>64</v>
      </c>
      <c r="N106" s="296" t="s">
        <v>301</v>
      </c>
      <c r="O106" s="296" t="s">
        <v>301</v>
      </c>
      <c r="P106" s="296" t="s">
        <v>301</v>
      </c>
      <c r="Q106" s="296" t="s">
        <v>301</v>
      </c>
      <c r="R106" s="296" t="s">
        <v>301</v>
      </c>
      <c r="S106" s="296" t="s">
        <v>301</v>
      </c>
      <c r="T106" s="296" t="s">
        <v>301</v>
      </c>
    </row>
    <row r="107" spans="1:20" ht="20.25" x14ac:dyDescent="0.2">
      <c r="A107" s="270" t="s">
        <v>310</v>
      </c>
      <c r="C107" s="265">
        <v>10</v>
      </c>
      <c r="D107" s="265" t="s">
        <v>301</v>
      </c>
      <c r="E107" s="265">
        <v>3</v>
      </c>
      <c r="F107" s="265">
        <v>1</v>
      </c>
      <c r="G107" s="265" t="s">
        <v>301</v>
      </c>
      <c r="H107" s="265" t="s">
        <v>301</v>
      </c>
      <c r="I107" s="265">
        <v>14</v>
      </c>
      <c r="L107" s="296" t="s">
        <v>355</v>
      </c>
      <c r="N107" s="296">
        <v>2</v>
      </c>
      <c r="O107" s="296" t="s">
        <v>301</v>
      </c>
      <c r="P107" s="277" t="s">
        <v>301</v>
      </c>
      <c r="Q107" s="277" t="s">
        <v>301</v>
      </c>
      <c r="R107" s="277" t="s">
        <v>301</v>
      </c>
      <c r="S107" s="277" t="s">
        <v>301</v>
      </c>
      <c r="T107" s="296">
        <v>2</v>
      </c>
    </row>
    <row r="108" spans="1:20" ht="20.25" x14ac:dyDescent="0.2">
      <c r="A108" s="270" t="s">
        <v>311</v>
      </c>
      <c r="C108" s="265">
        <v>2</v>
      </c>
      <c r="D108" s="265" t="s">
        <v>301</v>
      </c>
      <c r="E108" s="265">
        <v>3</v>
      </c>
      <c r="F108" s="265" t="s">
        <v>301</v>
      </c>
      <c r="G108" s="265" t="s">
        <v>301</v>
      </c>
      <c r="H108" s="265" t="s">
        <v>301</v>
      </c>
      <c r="I108" s="265">
        <v>5</v>
      </c>
      <c r="L108" s="296" t="s">
        <v>356</v>
      </c>
      <c r="N108" s="296">
        <v>1</v>
      </c>
      <c r="O108" s="296" t="s">
        <v>301</v>
      </c>
      <c r="P108" s="277" t="s">
        <v>301</v>
      </c>
      <c r="Q108" s="277" t="s">
        <v>301</v>
      </c>
      <c r="R108" s="277" t="s">
        <v>301</v>
      </c>
      <c r="S108" s="277" t="s">
        <v>301</v>
      </c>
      <c r="T108" s="296">
        <v>1</v>
      </c>
    </row>
    <row r="109" spans="1:20" ht="20.25" x14ac:dyDescent="0.2">
      <c r="A109" s="270" t="s">
        <v>44</v>
      </c>
      <c r="C109" s="265" t="s">
        <v>301</v>
      </c>
      <c r="D109" s="265" t="s">
        <v>301</v>
      </c>
      <c r="E109" s="265" t="s">
        <v>301</v>
      </c>
      <c r="F109" s="265" t="s">
        <v>301</v>
      </c>
      <c r="G109" s="265" t="s">
        <v>301</v>
      </c>
      <c r="H109" s="265" t="s">
        <v>301</v>
      </c>
      <c r="I109" s="265" t="s">
        <v>301</v>
      </c>
      <c r="L109" s="296" t="s">
        <v>357</v>
      </c>
      <c r="N109" s="296" t="s">
        <v>301</v>
      </c>
      <c r="O109" s="296" t="s">
        <v>301</v>
      </c>
      <c r="P109" s="277" t="s">
        <v>301</v>
      </c>
      <c r="Q109" s="277" t="s">
        <v>301</v>
      </c>
      <c r="R109" s="277" t="s">
        <v>301</v>
      </c>
      <c r="S109" s="277" t="s">
        <v>301</v>
      </c>
      <c r="T109" s="296" t="s">
        <v>301</v>
      </c>
    </row>
    <row r="110" spans="1:20" ht="20.25" x14ac:dyDescent="0.2">
      <c r="A110" s="266" t="s">
        <v>0</v>
      </c>
      <c r="B110" s="278"/>
      <c r="C110" s="275">
        <f>SUM(C101:C109)</f>
        <v>56</v>
      </c>
      <c r="D110" s="276" t="s">
        <v>301</v>
      </c>
      <c r="E110" s="275">
        <f>SUM(E101:E109)</f>
        <v>136</v>
      </c>
      <c r="F110" s="275">
        <f>SUM(F101:F109)</f>
        <v>24</v>
      </c>
      <c r="G110" s="276" t="s">
        <v>301</v>
      </c>
      <c r="H110" s="276" t="s">
        <v>301</v>
      </c>
      <c r="I110" s="275">
        <f>SUM(I101:I109)</f>
        <v>216</v>
      </c>
      <c r="L110" s="297" t="s">
        <v>358</v>
      </c>
      <c r="N110" s="296" t="s">
        <v>301</v>
      </c>
      <c r="O110" s="296" t="s">
        <v>301</v>
      </c>
      <c r="P110" s="277" t="s">
        <v>301</v>
      </c>
      <c r="Q110" s="277" t="s">
        <v>301</v>
      </c>
      <c r="R110" s="277" t="s">
        <v>301</v>
      </c>
      <c r="S110" s="277" t="s">
        <v>301</v>
      </c>
      <c r="T110" s="296" t="s">
        <v>301</v>
      </c>
    </row>
    <row r="111" spans="1:20" ht="18" x14ac:dyDescent="0.2">
      <c r="L111" s="303" t="s">
        <v>323</v>
      </c>
      <c r="N111" s="307">
        <f>SUM(N107:N110)</f>
        <v>3</v>
      </c>
      <c r="O111" s="141"/>
      <c r="P111" s="141"/>
      <c r="Q111" s="141"/>
      <c r="R111" s="141"/>
      <c r="S111" s="141"/>
      <c r="T111" s="307">
        <f>SUM(T107:T110)</f>
        <v>3</v>
      </c>
    </row>
    <row r="112" spans="1:20" ht="20.25" x14ac:dyDescent="0.2">
      <c r="A112" s="270" t="s">
        <v>137</v>
      </c>
      <c r="B112" s="270" t="s">
        <v>65</v>
      </c>
      <c r="C112" s="277" t="s">
        <v>301</v>
      </c>
      <c r="D112" s="277" t="s">
        <v>301</v>
      </c>
      <c r="E112" s="277">
        <v>1</v>
      </c>
      <c r="F112" s="277" t="s">
        <v>301</v>
      </c>
      <c r="G112" s="277" t="s">
        <v>301</v>
      </c>
      <c r="H112" s="277" t="s">
        <v>301</v>
      </c>
      <c r="I112" s="277">
        <v>1</v>
      </c>
      <c r="L112" s="296"/>
    </row>
    <row r="113" spans="1:20" ht="20.25" x14ac:dyDescent="0.2">
      <c r="A113" s="270" t="s">
        <v>140</v>
      </c>
      <c r="C113" s="277" t="s">
        <v>301</v>
      </c>
      <c r="D113" s="277" t="s">
        <v>301</v>
      </c>
      <c r="E113" s="277">
        <v>1</v>
      </c>
      <c r="F113" s="277">
        <v>1</v>
      </c>
      <c r="G113" s="277" t="s">
        <v>301</v>
      </c>
      <c r="H113" s="277" t="s">
        <v>301</v>
      </c>
      <c r="I113" s="277">
        <v>2</v>
      </c>
      <c r="L113" s="298"/>
    </row>
    <row r="114" spans="1:20" ht="18" x14ac:dyDescent="0.2">
      <c r="A114" s="272" t="s">
        <v>337</v>
      </c>
      <c r="C114" s="277" t="s">
        <v>301</v>
      </c>
      <c r="D114" s="277" t="s">
        <v>301</v>
      </c>
      <c r="E114" s="277" t="s">
        <v>301</v>
      </c>
      <c r="F114" s="277" t="s">
        <v>301</v>
      </c>
      <c r="G114" s="277" t="s">
        <v>301</v>
      </c>
      <c r="H114" s="277" t="s">
        <v>301</v>
      </c>
      <c r="I114" s="277" t="s">
        <v>301</v>
      </c>
      <c r="L114" s="296" t="s">
        <v>354</v>
      </c>
      <c r="M114" s="304" t="s">
        <v>352</v>
      </c>
      <c r="N114" s="296" t="s">
        <v>301</v>
      </c>
      <c r="O114" s="296" t="s">
        <v>301</v>
      </c>
      <c r="P114" s="296" t="s">
        <v>301</v>
      </c>
      <c r="Q114" s="296" t="s">
        <v>301</v>
      </c>
      <c r="R114" s="296" t="s">
        <v>301</v>
      </c>
      <c r="S114" s="296" t="s">
        <v>301</v>
      </c>
      <c r="T114" s="296" t="s">
        <v>301</v>
      </c>
    </row>
    <row r="115" spans="1:20" ht="20.25" x14ac:dyDescent="0.2">
      <c r="A115" s="270" t="s">
        <v>39</v>
      </c>
      <c r="C115" s="277" t="s">
        <v>301</v>
      </c>
      <c r="D115" s="277" t="s">
        <v>301</v>
      </c>
      <c r="E115" s="277" t="s">
        <v>301</v>
      </c>
      <c r="F115" s="277" t="s">
        <v>301</v>
      </c>
      <c r="G115" s="277" t="s">
        <v>301</v>
      </c>
      <c r="H115" s="277" t="s">
        <v>301</v>
      </c>
      <c r="I115" s="277" t="s">
        <v>301</v>
      </c>
      <c r="L115" s="296" t="s">
        <v>355</v>
      </c>
      <c r="N115" s="296" t="s">
        <v>301</v>
      </c>
      <c r="O115" s="296" t="s">
        <v>301</v>
      </c>
      <c r="P115" s="277" t="s">
        <v>301</v>
      </c>
      <c r="Q115" s="277" t="s">
        <v>301</v>
      </c>
      <c r="R115" s="277" t="s">
        <v>301</v>
      </c>
      <c r="S115" s="277" t="s">
        <v>301</v>
      </c>
      <c r="T115" s="297" t="s">
        <v>301</v>
      </c>
    </row>
    <row r="116" spans="1:20" ht="20.25" x14ac:dyDescent="0.2">
      <c r="A116" s="270" t="s">
        <v>338</v>
      </c>
      <c r="C116" s="277" t="s">
        <v>301</v>
      </c>
      <c r="D116" s="277" t="s">
        <v>301</v>
      </c>
      <c r="E116" s="277">
        <v>1</v>
      </c>
      <c r="F116" s="277" t="s">
        <v>301</v>
      </c>
      <c r="G116" s="277" t="s">
        <v>301</v>
      </c>
      <c r="H116" s="277" t="s">
        <v>301</v>
      </c>
      <c r="I116" s="277">
        <v>1</v>
      </c>
      <c r="L116" s="296" t="s">
        <v>356</v>
      </c>
      <c r="N116" s="296" t="s">
        <v>301</v>
      </c>
      <c r="O116" s="296" t="s">
        <v>301</v>
      </c>
      <c r="P116" s="277" t="s">
        <v>301</v>
      </c>
      <c r="Q116" s="277" t="s">
        <v>301</v>
      </c>
      <c r="R116" s="277" t="s">
        <v>301</v>
      </c>
      <c r="S116" s="277" t="s">
        <v>301</v>
      </c>
      <c r="T116" s="296" t="s">
        <v>301</v>
      </c>
    </row>
    <row r="117" spans="1:20" ht="20.25" x14ac:dyDescent="0.2">
      <c r="A117" s="270" t="s">
        <v>309</v>
      </c>
      <c r="C117" s="277" t="s">
        <v>301</v>
      </c>
      <c r="D117" s="277" t="s">
        <v>301</v>
      </c>
      <c r="E117" s="277">
        <v>16</v>
      </c>
      <c r="F117" s="277" t="s">
        <v>301</v>
      </c>
      <c r="G117" s="277" t="s">
        <v>301</v>
      </c>
      <c r="H117" s="277" t="s">
        <v>301</v>
      </c>
      <c r="I117" s="277">
        <v>16</v>
      </c>
      <c r="L117" s="296" t="s">
        <v>357</v>
      </c>
      <c r="N117" s="296" t="s">
        <v>301</v>
      </c>
      <c r="O117" s="296" t="s">
        <v>301</v>
      </c>
      <c r="P117" s="277" t="s">
        <v>301</v>
      </c>
      <c r="Q117" s="277" t="s">
        <v>301</v>
      </c>
      <c r="R117" s="277" t="s">
        <v>301</v>
      </c>
      <c r="S117" s="277" t="s">
        <v>301</v>
      </c>
      <c r="T117" s="296" t="s">
        <v>301</v>
      </c>
    </row>
    <row r="118" spans="1:20" ht="20.25" x14ac:dyDescent="0.2">
      <c r="A118" s="270" t="s">
        <v>310</v>
      </c>
      <c r="C118" s="277">
        <v>3</v>
      </c>
      <c r="D118" s="277" t="s">
        <v>301</v>
      </c>
      <c r="E118" s="277" t="s">
        <v>301</v>
      </c>
      <c r="F118" s="277" t="s">
        <v>301</v>
      </c>
      <c r="G118" s="277" t="s">
        <v>301</v>
      </c>
      <c r="H118" s="277" t="s">
        <v>301</v>
      </c>
      <c r="I118" s="277">
        <v>3</v>
      </c>
      <c r="L118" s="297" t="s">
        <v>358</v>
      </c>
      <c r="N118" s="296" t="s">
        <v>301</v>
      </c>
      <c r="O118" s="296" t="s">
        <v>301</v>
      </c>
      <c r="P118" s="277" t="s">
        <v>301</v>
      </c>
      <c r="Q118" s="277" t="s">
        <v>301</v>
      </c>
      <c r="R118" s="277" t="s">
        <v>301</v>
      </c>
      <c r="S118" s="277" t="s">
        <v>301</v>
      </c>
      <c r="T118" s="296" t="s">
        <v>301</v>
      </c>
    </row>
    <row r="119" spans="1:20" ht="20.25" x14ac:dyDescent="0.2">
      <c r="A119" s="270" t="s">
        <v>311</v>
      </c>
      <c r="C119" s="277">
        <v>1</v>
      </c>
      <c r="D119" s="277" t="s">
        <v>301</v>
      </c>
      <c r="E119" s="277">
        <v>1</v>
      </c>
      <c r="F119" s="277" t="s">
        <v>301</v>
      </c>
      <c r="G119" s="277" t="s">
        <v>301</v>
      </c>
      <c r="H119" s="277" t="s">
        <v>301</v>
      </c>
      <c r="I119" s="277">
        <v>2</v>
      </c>
      <c r="L119" s="303" t="s">
        <v>323</v>
      </c>
      <c r="M119" s="278"/>
      <c r="N119" s="278"/>
      <c r="O119" s="278"/>
      <c r="P119" s="278"/>
      <c r="Q119" s="278"/>
      <c r="R119" s="278"/>
      <c r="S119" s="278"/>
      <c r="T119" s="278"/>
    </row>
    <row r="120" spans="1:20" ht="20.25" x14ac:dyDescent="0.2">
      <c r="A120" s="270" t="s">
        <v>44</v>
      </c>
      <c r="C120" s="277" t="s">
        <v>301</v>
      </c>
      <c r="D120" s="277" t="s">
        <v>301</v>
      </c>
      <c r="E120" s="277" t="s">
        <v>301</v>
      </c>
      <c r="F120" s="277" t="s">
        <v>301</v>
      </c>
      <c r="G120" s="277" t="s">
        <v>301</v>
      </c>
      <c r="H120" s="277" t="s">
        <v>301</v>
      </c>
      <c r="I120" s="277" t="s">
        <v>301</v>
      </c>
      <c r="L120" s="296"/>
    </row>
    <row r="121" spans="1:20" ht="20.25" x14ac:dyDescent="0.2">
      <c r="A121" s="266" t="s">
        <v>0</v>
      </c>
      <c r="B121" s="278"/>
      <c r="C121" s="289">
        <f>SUM(C112:C120)</f>
        <v>4</v>
      </c>
      <c r="D121" s="290"/>
      <c r="E121" s="289">
        <f>SUM(E112:E120)</f>
        <v>20</v>
      </c>
      <c r="F121" s="289">
        <f>SUM(F112:F120)</f>
        <v>1</v>
      </c>
      <c r="G121" s="290"/>
      <c r="H121" s="290"/>
      <c r="I121" s="289">
        <f>SUM(I112:I120)</f>
        <v>25</v>
      </c>
      <c r="L121" s="299"/>
    </row>
    <row r="122" spans="1:20" ht="18" x14ac:dyDescent="0.25">
      <c r="L122" s="296" t="s">
        <v>354</v>
      </c>
      <c r="M122" s="304" t="s">
        <v>334</v>
      </c>
      <c r="N122" s="296" t="s">
        <v>301</v>
      </c>
      <c r="O122" s="296" t="s">
        <v>301</v>
      </c>
      <c r="P122" s="305">
        <v>1</v>
      </c>
      <c r="Q122" s="305" t="s">
        <v>301</v>
      </c>
      <c r="R122" s="305" t="s">
        <v>301</v>
      </c>
      <c r="S122" s="305" t="s">
        <v>301</v>
      </c>
      <c r="T122" s="308">
        <v>1</v>
      </c>
    </row>
    <row r="123" spans="1:20" ht="20.25" x14ac:dyDescent="0.25">
      <c r="A123" s="270" t="s">
        <v>137</v>
      </c>
      <c r="B123" s="270" t="s">
        <v>340</v>
      </c>
      <c r="C123" s="265">
        <v>50</v>
      </c>
      <c r="D123" s="265" t="s">
        <v>301</v>
      </c>
      <c r="E123" s="265">
        <v>2</v>
      </c>
      <c r="F123" s="265" t="s">
        <v>301</v>
      </c>
      <c r="G123" s="265" t="s">
        <v>301</v>
      </c>
      <c r="H123" s="265" t="s">
        <v>301</v>
      </c>
      <c r="I123" s="265">
        <v>52</v>
      </c>
      <c r="L123" s="296" t="s">
        <v>355</v>
      </c>
      <c r="N123" s="296" t="s">
        <v>301</v>
      </c>
      <c r="O123" s="296" t="s">
        <v>301</v>
      </c>
      <c r="P123" s="282" t="s">
        <v>301</v>
      </c>
      <c r="Q123" s="282" t="s">
        <v>301</v>
      </c>
      <c r="R123" s="282" t="s">
        <v>301</v>
      </c>
      <c r="S123" s="282" t="s">
        <v>301</v>
      </c>
      <c r="T123" s="308" t="s">
        <v>301</v>
      </c>
    </row>
    <row r="124" spans="1:20" ht="20.25" x14ac:dyDescent="0.25">
      <c r="A124" s="270" t="s">
        <v>140</v>
      </c>
      <c r="C124" s="265">
        <v>4</v>
      </c>
      <c r="D124" s="265" t="s">
        <v>301</v>
      </c>
      <c r="E124" s="265">
        <v>9</v>
      </c>
      <c r="F124" s="265">
        <v>2</v>
      </c>
      <c r="G124" s="265" t="s">
        <v>301</v>
      </c>
      <c r="H124" s="265" t="s">
        <v>301</v>
      </c>
      <c r="I124" s="265">
        <v>15</v>
      </c>
      <c r="L124" s="296" t="s">
        <v>356</v>
      </c>
      <c r="N124" s="296" t="s">
        <v>301</v>
      </c>
      <c r="O124" s="296" t="s">
        <v>301</v>
      </c>
      <c r="P124" s="282" t="s">
        <v>301</v>
      </c>
      <c r="Q124" s="282" t="s">
        <v>301</v>
      </c>
      <c r="R124" s="282" t="s">
        <v>301</v>
      </c>
      <c r="S124" s="282" t="s">
        <v>301</v>
      </c>
      <c r="T124" s="305" t="s">
        <v>301</v>
      </c>
    </row>
    <row r="125" spans="1:20" ht="20.25" x14ac:dyDescent="0.25">
      <c r="A125" s="272" t="s">
        <v>337</v>
      </c>
      <c r="C125" s="265" t="s">
        <v>301</v>
      </c>
      <c r="D125" s="265" t="s">
        <v>301</v>
      </c>
      <c r="E125" s="265" t="s">
        <v>301</v>
      </c>
      <c r="F125" s="265" t="s">
        <v>301</v>
      </c>
      <c r="G125" s="265" t="s">
        <v>301</v>
      </c>
      <c r="H125" s="265" t="s">
        <v>301</v>
      </c>
      <c r="I125" s="265" t="s">
        <v>301</v>
      </c>
      <c r="L125" s="296" t="s">
        <v>357</v>
      </c>
      <c r="N125" s="296" t="s">
        <v>301</v>
      </c>
      <c r="O125" s="296" t="s">
        <v>301</v>
      </c>
      <c r="P125" s="282" t="s">
        <v>301</v>
      </c>
      <c r="Q125" s="282" t="s">
        <v>301</v>
      </c>
      <c r="R125" s="282" t="s">
        <v>301</v>
      </c>
      <c r="S125" s="282" t="s">
        <v>301</v>
      </c>
      <c r="T125" s="305" t="s">
        <v>301</v>
      </c>
    </row>
    <row r="126" spans="1:20" ht="20.25" x14ac:dyDescent="0.25">
      <c r="A126" s="270" t="s">
        <v>39</v>
      </c>
      <c r="C126" s="265" t="s">
        <v>301</v>
      </c>
      <c r="D126" s="265" t="s">
        <v>301</v>
      </c>
      <c r="E126" s="265" t="s">
        <v>301</v>
      </c>
      <c r="F126" s="265">
        <v>1</v>
      </c>
      <c r="G126" s="265" t="s">
        <v>301</v>
      </c>
      <c r="H126" s="265" t="s">
        <v>301</v>
      </c>
      <c r="I126" s="265">
        <v>1</v>
      </c>
      <c r="L126" s="297" t="s">
        <v>358</v>
      </c>
      <c r="N126" s="296" t="s">
        <v>301</v>
      </c>
      <c r="O126" s="296" t="s">
        <v>301</v>
      </c>
      <c r="P126" s="282" t="s">
        <v>301</v>
      </c>
      <c r="Q126" s="282" t="s">
        <v>301</v>
      </c>
      <c r="R126" s="282" t="s">
        <v>301</v>
      </c>
      <c r="S126" s="282" t="s">
        <v>301</v>
      </c>
      <c r="T126" s="305" t="s">
        <v>301</v>
      </c>
    </row>
    <row r="127" spans="1:20" ht="20.25" x14ac:dyDescent="0.25">
      <c r="A127" s="270" t="s">
        <v>338</v>
      </c>
      <c r="C127" s="265">
        <v>9</v>
      </c>
      <c r="D127" s="265" t="s">
        <v>301</v>
      </c>
      <c r="E127" s="265">
        <v>15</v>
      </c>
      <c r="F127" s="265" t="s">
        <v>301</v>
      </c>
      <c r="G127" s="265" t="s">
        <v>301</v>
      </c>
      <c r="H127" s="265" t="s">
        <v>301</v>
      </c>
      <c r="I127" s="265">
        <v>24</v>
      </c>
      <c r="L127" s="303" t="s">
        <v>323</v>
      </c>
      <c r="M127" s="278"/>
      <c r="N127" s="278"/>
      <c r="O127" s="278"/>
      <c r="P127" s="287">
        <f>SUM(P122:P126)</f>
        <v>1</v>
      </c>
      <c r="Q127" s="288"/>
      <c r="R127" s="288"/>
      <c r="S127" s="288"/>
      <c r="T127" s="287">
        <f>SUM(T122:T126)</f>
        <v>1</v>
      </c>
    </row>
    <row r="128" spans="1:20" ht="20.25" x14ac:dyDescent="0.2">
      <c r="A128" s="270" t="s">
        <v>309</v>
      </c>
      <c r="C128" s="265" t="s">
        <v>301</v>
      </c>
      <c r="D128" s="265" t="s">
        <v>301</v>
      </c>
      <c r="E128" s="265" t="s">
        <v>301</v>
      </c>
      <c r="F128" s="265" t="s">
        <v>301</v>
      </c>
      <c r="G128" s="265" t="s">
        <v>301</v>
      </c>
      <c r="H128" s="265" t="s">
        <v>301</v>
      </c>
      <c r="I128" s="265" t="s">
        <v>301</v>
      </c>
      <c r="L128" s="269"/>
    </row>
    <row r="129" spans="1:20" ht="20.25" x14ac:dyDescent="0.2">
      <c r="A129" s="270" t="s">
        <v>310</v>
      </c>
      <c r="C129" s="265" t="s">
        <v>301</v>
      </c>
      <c r="D129" s="265" t="s">
        <v>301</v>
      </c>
      <c r="E129" s="265" t="s">
        <v>301</v>
      </c>
      <c r="F129" s="265" t="s">
        <v>301</v>
      </c>
      <c r="G129" s="265" t="s">
        <v>301</v>
      </c>
      <c r="H129" s="265" t="s">
        <v>301</v>
      </c>
      <c r="I129" s="265" t="s">
        <v>301</v>
      </c>
      <c r="L129" s="296" t="s">
        <v>354</v>
      </c>
      <c r="M129" s="309" t="s">
        <v>335</v>
      </c>
      <c r="N129" s="296" t="s">
        <v>301</v>
      </c>
      <c r="O129" s="296" t="s">
        <v>301</v>
      </c>
      <c r="P129" s="296" t="s">
        <v>301</v>
      </c>
      <c r="Q129" s="296" t="s">
        <v>301</v>
      </c>
      <c r="R129" s="296" t="s">
        <v>301</v>
      </c>
      <c r="S129" s="296" t="s">
        <v>301</v>
      </c>
      <c r="T129" s="296" t="s">
        <v>301</v>
      </c>
    </row>
    <row r="130" spans="1:20" ht="20.25" x14ac:dyDescent="0.2">
      <c r="A130" s="270" t="s">
        <v>311</v>
      </c>
      <c r="C130" s="265">
        <v>5</v>
      </c>
      <c r="D130" s="265" t="s">
        <v>301</v>
      </c>
      <c r="E130" s="265" t="s">
        <v>301</v>
      </c>
      <c r="F130" s="265" t="s">
        <v>301</v>
      </c>
      <c r="G130" s="265" t="s">
        <v>301</v>
      </c>
      <c r="H130" s="265" t="s">
        <v>301</v>
      </c>
      <c r="I130" s="265">
        <v>5</v>
      </c>
      <c r="L130" s="296" t="s">
        <v>355</v>
      </c>
      <c r="N130" s="296" t="s">
        <v>301</v>
      </c>
      <c r="O130" s="296" t="s">
        <v>301</v>
      </c>
      <c r="P130" s="277" t="s">
        <v>301</v>
      </c>
      <c r="Q130" s="277" t="s">
        <v>301</v>
      </c>
      <c r="R130" s="277" t="s">
        <v>301</v>
      </c>
      <c r="S130" s="277" t="s">
        <v>301</v>
      </c>
      <c r="T130" s="297" t="s">
        <v>301</v>
      </c>
    </row>
    <row r="131" spans="1:20" ht="20.25" x14ac:dyDescent="0.2">
      <c r="A131" s="270" t="s">
        <v>44</v>
      </c>
      <c r="C131" s="265" t="s">
        <v>301</v>
      </c>
      <c r="D131" s="265" t="s">
        <v>301</v>
      </c>
      <c r="E131" s="265" t="s">
        <v>301</v>
      </c>
      <c r="F131" s="265" t="s">
        <v>301</v>
      </c>
      <c r="G131" s="265" t="s">
        <v>301</v>
      </c>
      <c r="H131" s="265" t="s">
        <v>301</v>
      </c>
      <c r="I131" s="265" t="s">
        <v>301</v>
      </c>
      <c r="L131" s="296" t="s">
        <v>356</v>
      </c>
      <c r="N131" s="296" t="s">
        <v>301</v>
      </c>
      <c r="O131" s="296" t="s">
        <v>301</v>
      </c>
      <c r="P131" s="277">
        <v>1</v>
      </c>
      <c r="Q131" s="277" t="s">
        <v>301</v>
      </c>
      <c r="R131" s="277" t="s">
        <v>301</v>
      </c>
      <c r="S131" s="277" t="s">
        <v>301</v>
      </c>
      <c r="T131" s="296">
        <v>1</v>
      </c>
    </row>
    <row r="132" spans="1:20" ht="20.25" x14ac:dyDescent="0.2">
      <c r="A132" s="266" t="s">
        <v>0</v>
      </c>
      <c r="B132" s="286"/>
      <c r="C132" s="275">
        <f>SUM(C123:C131)</f>
        <v>68</v>
      </c>
      <c r="D132" s="276"/>
      <c r="E132" s="275">
        <f>SUM(E123:E131)</f>
        <v>26</v>
      </c>
      <c r="F132" s="275">
        <f>SUM(F123:F131)</f>
        <v>3</v>
      </c>
      <c r="G132" s="276"/>
      <c r="H132" s="276"/>
      <c r="I132" s="275">
        <f>SUM(I123:I131)</f>
        <v>97</v>
      </c>
      <c r="L132" s="296" t="s">
        <v>357</v>
      </c>
      <c r="N132" s="296" t="s">
        <v>301</v>
      </c>
      <c r="O132" s="296" t="s">
        <v>301</v>
      </c>
      <c r="P132" s="277" t="s">
        <v>301</v>
      </c>
      <c r="Q132" s="277" t="s">
        <v>301</v>
      </c>
      <c r="R132" s="277" t="s">
        <v>301</v>
      </c>
      <c r="S132" s="277" t="s">
        <v>301</v>
      </c>
      <c r="T132" s="296" t="s">
        <v>301</v>
      </c>
    </row>
    <row r="133" spans="1:20" ht="18" x14ac:dyDescent="0.2">
      <c r="L133" s="297" t="s">
        <v>358</v>
      </c>
      <c r="N133" s="296" t="s">
        <v>301</v>
      </c>
      <c r="O133" s="296" t="s">
        <v>301</v>
      </c>
      <c r="P133" s="277" t="s">
        <v>301</v>
      </c>
      <c r="Q133" s="277" t="s">
        <v>301</v>
      </c>
      <c r="R133" s="277" t="s">
        <v>301</v>
      </c>
      <c r="S133" s="277" t="s">
        <v>301</v>
      </c>
      <c r="T133" s="296" t="s">
        <v>301</v>
      </c>
    </row>
    <row r="134" spans="1:20" ht="20.25" x14ac:dyDescent="0.2">
      <c r="A134" s="270" t="s">
        <v>137</v>
      </c>
      <c r="B134" s="270" t="s">
        <v>335</v>
      </c>
      <c r="C134" s="265">
        <v>1</v>
      </c>
      <c r="D134" s="265" t="s">
        <v>301</v>
      </c>
      <c r="E134" s="265">
        <v>13</v>
      </c>
      <c r="F134" s="265">
        <v>1</v>
      </c>
      <c r="G134" s="265" t="s">
        <v>301</v>
      </c>
      <c r="H134" s="265" t="s">
        <v>301</v>
      </c>
      <c r="I134" s="265">
        <v>15</v>
      </c>
      <c r="L134" s="303" t="s">
        <v>323</v>
      </c>
      <c r="M134" s="278"/>
      <c r="N134" s="278"/>
      <c r="O134" s="278"/>
      <c r="P134" s="289">
        <f>SUM(P131:P133)</f>
        <v>1</v>
      </c>
      <c r="Q134" s="290"/>
      <c r="R134" s="290"/>
      <c r="S134" s="290"/>
      <c r="T134" s="289">
        <f>SUM(T131:T133)</f>
        <v>1</v>
      </c>
    </row>
    <row r="135" spans="1:20" ht="20.25" x14ac:dyDescent="0.2">
      <c r="A135" s="270" t="s">
        <v>140</v>
      </c>
      <c r="C135" s="265">
        <v>1</v>
      </c>
      <c r="D135" s="265" t="s">
        <v>301</v>
      </c>
      <c r="E135" s="265">
        <v>36</v>
      </c>
      <c r="F135" s="265">
        <v>13</v>
      </c>
      <c r="G135" s="265">
        <v>1</v>
      </c>
      <c r="H135" s="265" t="s">
        <v>301</v>
      </c>
      <c r="I135" s="265">
        <v>51</v>
      </c>
      <c r="L135" s="300"/>
    </row>
    <row r="136" spans="1:20" ht="20.25" x14ac:dyDescent="0.2">
      <c r="A136" s="272" t="s">
        <v>337</v>
      </c>
      <c r="C136" s="265" t="s">
        <v>301</v>
      </c>
      <c r="D136" s="265" t="s">
        <v>301</v>
      </c>
      <c r="E136" s="265">
        <v>1</v>
      </c>
      <c r="F136" s="265" t="s">
        <v>301</v>
      </c>
      <c r="G136" s="265" t="s">
        <v>301</v>
      </c>
      <c r="H136" s="265" t="s">
        <v>301</v>
      </c>
      <c r="I136" s="265">
        <v>1</v>
      </c>
      <c r="L136" s="296" t="s">
        <v>354</v>
      </c>
      <c r="M136" s="272" t="s">
        <v>336</v>
      </c>
      <c r="N136" s="296" t="s">
        <v>301</v>
      </c>
      <c r="O136" s="296" t="s">
        <v>301</v>
      </c>
      <c r="P136" s="296" t="s">
        <v>301</v>
      </c>
      <c r="Q136" s="296" t="s">
        <v>301</v>
      </c>
      <c r="R136" s="296" t="s">
        <v>301</v>
      </c>
      <c r="S136" s="296" t="s">
        <v>301</v>
      </c>
      <c r="T136" s="296" t="s">
        <v>301</v>
      </c>
    </row>
    <row r="137" spans="1:20" ht="20.25" x14ac:dyDescent="0.2">
      <c r="A137" s="270" t="s">
        <v>39</v>
      </c>
      <c r="C137" s="265" t="s">
        <v>301</v>
      </c>
      <c r="D137" s="265" t="s">
        <v>301</v>
      </c>
      <c r="E137" s="265">
        <v>19</v>
      </c>
      <c r="F137" s="265" t="s">
        <v>301</v>
      </c>
      <c r="G137" s="265" t="s">
        <v>301</v>
      </c>
      <c r="H137" s="265" t="s">
        <v>301</v>
      </c>
      <c r="I137" s="265">
        <v>19</v>
      </c>
      <c r="L137" s="296" t="s">
        <v>355</v>
      </c>
      <c r="N137" s="296">
        <v>5</v>
      </c>
      <c r="O137" s="296" t="s">
        <v>301</v>
      </c>
      <c r="P137" s="277">
        <v>6</v>
      </c>
      <c r="Q137" s="277">
        <v>6</v>
      </c>
      <c r="R137" s="277" t="s">
        <v>301</v>
      </c>
      <c r="S137" s="277" t="s">
        <v>301</v>
      </c>
      <c r="T137" s="297">
        <v>17</v>
      </c>
    </row>
    <row r="138" spans="1:20" ht="20.25" x14ac:dyDescent="0.2">
      <c r="A138" s="270" t="s">
        <v>338</v>
      </c>
      <c r="C138" s="265">
        <v>2</v>
      </c>
      <c r="D138" s="265" t="s">
        <v>301</v>
      </c>
      <c r="E138" s="265">
        <v>82</v>
      </c>
      <c r="F138" s="265" t="s">
        <v>301</v>
      </c>
      <c r="G138" s="265" t="s">
        <v>301</v>
      </c>
      <c r="H138" s="265" t="s">
        <v>301</v>
      </c>
      <c r="I138" s="265">
        <v>84</v>
      </c>
      <c r="L138" s="296" t="s">
        <v>356</v>
      </c>
      <c r="N138" s="296" t="s">
        <v>301</v>
      </c>
      <c r="O138" s="296" t="s">
        <v>301</v>
      </c>
      <c r="P138" s="277" t="s">
        <v>301</v>
      </c>
      <c r="Q138" s="277" t="s">
        <v>301</v>
      </c>
      <c r="R138" s="277" t="s">
        <v>301</v>
      </c>
      <c r="S138" s="277" t="s">
        <v>301</v>
      </c>
      <c r="T138" s="296" t="s">
        <v>301</v>
      </c>
    </row>
    <row r="139" spans="1:20" ht="20.25" x14ac:dyDescent="0.2">
      <c r="A139" s="270" t="s">
        <v>309</v>
      </c>
      <c r="C139" s="265" t="s">
        <v>301</v>
      </c>
      <c r="D139" s="265" t="s">
        <v>301</v>
      </c>
      <c r="E139" s="265">
        <v>35</v>
      </c>
      <c r="F139" s="265" t="s">
        <v>301</v>
      </c>
      <c r="G139" s="265" t="s">
        <v>301</v>
      </c>
      <c r="H139" s="265" t="s">
        <v>301</v>
      </c>
      <c r="I139" s="265">
        <v>35</v>
      </c>
      <c r="L139" s="296" t="s">
        <v>357</v>
      </c>
      <c r="N139" s="296" t="s">
        <v>301</v>
      </c>
      <c r="O139" s="296" t="s">
        <v>301</v>
      </c>
      <c r="P139" s="277" t="s">
        <v>301</v>
      </c>
      <c r="Q139" s="277" t="s">
        <v>301</v>
      </c>
      <c r="R139" s="277" t="s">
        <v>301</v>
      </c>
      <c r="S139" s="277" t="s">
        <v>301</v>
      </c>
      <c r="T139" s="296" t="s">
        <v>301</v>
      </c>
    </row>
    <row r="140" spans="1:20" ht="20.25" x14ac:dyDescent="0.2">
      <c r="A140" s="270" t="s">
        <v>310</v>
      </c>
      <c r="C140" s="265" t="s">
        <v>301</v>
      </c>
      <c r="D140" s="265" t="s">
        <v>301</v>
      </c>
      <c r="E140" s="265">
        <v>3</v>
      </c>
      <c r="F140" s="265" t="s">
        <v>301</v>
      </c>
      <c r="G140" s="265" t="s">
        <v>301</v>
      </c>
      <c r="H140" s="265" t="s">
        <v>301</v>
      </c>
      <c r="I140" s="265">
        <v>3</v>
      </c>
      <c r="L140" s="297" t="s">
        <v>358</v>
      </c>
      <c r="N140" s="141">
        <v>1</v>
      </c>
      <c r="O140" s="296" t="s">
        <v>301</v>
      </c>
      <c r="P140" s="277" t="s">
        <v>301</v>
      </c>
      <c r="Q140" s="277" t="s">
        <v>301</v>
      </c>
      <c r="R140" s="277" t="s">
        <v>301</v>
      </c>
      <c r="S140" s="277" t="s">
        <v>301</v>
      </c>
      <c r="T140" s="141">
        <v>1</v>
      </c>
    </row>
    <row r="141" spans="1:20" ht="20.25" x14ac:dyDescent="0.2">
      <c r="A141" s="270" t="s">
        <v>311</v>
      </c>
      <c r="C141" s="265" t="s">
        <v>301</v>
      </c>
      <c r="D141" s="265" t="s">
        <v>301</v>
      </c>
      <c r="E141" s="265" t="s">
        <v>301</v>
      </c>
      <c r="F141" s="265" t="s">
        <v>301</v>
      </c>
      <c r="G141" s="265" t="s">
        <v>301</v>
      </c>
      <c r="H141" s="265" t="s">
        <v>301</v>
      </c>
      <c r="I141" s="265" t="s">
        <v>301</v>
      </c>
      <c r="L141" s="303" t="s">
        <v>323</v>
      </c>
      <c r="M141" s="286"/>
      <c r="N141" s="275">
        <f>SUM(N137:N140)</f>
        <v>6</v>
      </c>
      <c r="O141" s="276"/>
      <c r="P141" s="275">
        <f>SUM(P137:P140)</f>
        <v>6</v>
      </c>
      <c r="Q141" s="275">
        <f>SUM(Q137:Q140)</f>
        <v>6</v>
      </c>
      <c r="R141" s="276"/>
      <c r="S141" s="276"/>
      <c r="T141" s="275">
        <f>SUM(T137:T140)</f>
        <v>18</v>
      </c>
    </row>
    <row r="142" spans="1:20" ht="20.25" x14ac:dyDescent="0.2">
      <c r="A142" s="270" t="s">
        <v>44</v>
      </c>
      <c r="C142" s="265">
        <v>1</v>
      </c>
      <c r="D142" s="265" t="s">
        <v>301</v>
      </c>
      <c r="E142" s="265" t="s">
        <v>301</v>
      </c>
      <c r="F142" s="265" t="s">
        <v>301</v>
      </c>
      <c r="G142" s="265" t="s">
        <v>301</v>
      </c>
      <c r="H142" s="265" t="s">
        <v>301</v>
      </c>
      <c r="I142" s="265">
        <v>1</v>
      </c>
    </row>
    <row r="143" spans="1:20" ht="20.25" x14ac:dyDescent="0.2">
      <c r="A143" s="266" t="s">
        <v>0</v>
      </c>
      <c r="B143" s="286"/>
      <c r="C143" s="275">
        <f>SUM(C134:C142)</f>
        <v>5</v>
      </c>
      <c r="D143" s="276"/>
      <c r="E143" s="275">
        <f>SUM(E134:E142)</f>
        <v>189</v>
      </c>
      <c r="F143" s="275">
        <f>SUM(F134:F142)</f>
        <v>14</v>
      </c>
      <c r="G143" s="275">
        <f>SUM(G134:G142)</f>
        <v>1</v>
      </c>
      <c r="H143" s="276"/>
      <c r="I143" s="275">
        <f>SUM(I134:I142)</f>
        <v>209</v>
      </c>
    </row>
    <row r="145" spans="1:9" ht="20.25" x14ac:dyDescent="0.2">
      <c r="A145" s="270" t="s">
        <v>137</v>
      </c>
      <c r="B145" s="270" t="s">
        <v>336</v>
      </c>
      <c r="C145" s="265">
        <v>6</v>
      </c>
      <c r="D145" s="265" t="s">
        <v>301</v>
      </c>
      <c r="E145" s="265">
        <v>9</v>
      </c>
      <c r="F145" s="265" t="s">
        <v>301</v>
      </c>
      <c r="G145" s="265" t="s">
        <v>301</v>
      </c>
      <c r="H145" s="265" t="s">
        <v>301</v>
      </c>
      <c r="I145" s="265">
        <v>15</v>
      </c>
    </row>
    <row r="146" spans="1:9" ht="20.25" x14ac:dyDescent="0.2">
      <c r="A146" s="270" t="s">
        <v>140</v>
      </c>
      <c r="C146" s="265">
        <v>831</v>
      </c>
      <c r="D146" s="265" t="s">
        <v>301</v>
      </c>
      <c r="E146" s="265">
        <v>161</v>
      </c>
      <c r="F146" s="265">
        <v>318</v>
      </c>
      <c r="G146" s="265" t="s">
        <v>301</v>
      </c>
      <c r="H146" s="265" t="s">
        <v>301</v>
      </c>
      <c r="I146" s="265">
        <v>1310</v>
      </c>
    </row>
    <row r="147" spans="1:9" ht="20.25" x14ac:dyDescent="0.2">
      <c r="A147" s="272" t="s">
        <v>337</v>
      </c>
      <c r="C147" s="265" t="s">
        <v>301</v>
      </c>
      <c r="D147" s="265" t="s">
        <v>301</v>
      </c>
      <c r="E147" s="265">
        <v>1</v>
      </c>
      <c r="F147" s="265">
        <v>1</v>
      </c>
      <c r="G147" s="265" t="s">
        <v>301</v>
      </c>
      <c r="H147" s="265" t="s">
        <v>301</v>
      </c>
      <c r="I147" s="265">
        <v>2</v>
      </c>
    </row>
    <row r="148" spans="1:9" ht="20.25" x14ac:dyDescent="0.2">
      <c r="A148" s="270" t="s">
        <v>39</v>
      </c>
      <c r="C148" s="265">
        <v>32</v>
      </c>
      <c r="D148" s="265" t="s">
        <v>301</v>
      </c>
      <c r="E148" s="265">
        <v>21</v>
      </c>
      <c r="F148" s="265">
        <v>2</v>
      </c>
      <c r="G148" s="265" t="s">
        <v>301</v>
      </c>
      <c r="H148" s="265" t="s">
        <v>301</v>
      </c>
      <c r="I148" s="265">
        <v>55</v>
      </c>
    </row>
    <row r="149" spans="1:9" ht="20.25" x14ac:dyDescent="0.2">
      <c r="A149" s="270" t="s">
        <v>338</v>
      </c>
      <c r="C149" s="265">
        <v>11</v>
      </c>
      <c r="D149" s="265" t="s">
        <v>301</v>
      </c>
      <c r="E149" s="265">
        <v>82</v>
      </c>
      <c r="F149" s="265">
        <v>5</v>
      </c>
      <c r="G149" s="265" t="s">
        <v>301</v>
      </c>
      <c r="H149" s="265" t="s">
        <v>301</v>
      </c>
      <c r="I149" s="265">
        <v>98</v>
      </c>
    </row>
    <row r="150" spans="1:9" ht="20.25" x14ac:dyDescent="0.2">
      <c r="A150" s="270" t="s">
        <v>309</v>
      </c>
      <c r="C150" s="265">
        <v>2</v>
      </c>
      <c r="D150" s="265" t="s">
        <v>301</v>
      </c>
      <c r="E150" s="265">
        <v>48</v>
      </c>
      <c r="F150" s="265">
        <v>50</v>
      </c>
      <c r="G150" s="265">
        <v>55</v>
      </c>
      <c r="H150" s="265" t="s">
        <v>301</v>
      </c>
      <c r="I150" s="265">
        <v>155</v>
      </c>
    </row>
    <row r="151" spans="1:9" ht="20.25" x14ac:dyDescent="0.2">
      <c r="A151" s="270" t="s">
        <v>310</v>
      </c>
      <c r="C151" s="265">
        <v>12</v>
      </c>
      <c r="D151" s="265" t="s">
        <v>301</v>
      </c>
      <c r="E151" s="265">
        <v>28</v>
      </c>
      <c r="F151" s="265">
        <v>23</v>
      </c>
      <c r="G151" s="265" t="s">
        <v>301</v>
      </c>
      <c r="H151" s="265" t="s">
        <v>301</v>
      </c>
      <c r="I151" s="265">
        <v>63</v>
      </c>
    </row>
    <row r="152" spans="1:9" ht="20.25" x14ac:dyDescent="0.2">
      <c r="A152" s="270" t="s">
        <v>311</v>
      </c>
      <c r="C152" s="265">
        <v>2</v>
      </c>
      <c r="D152" s="265" t="s">
        <v>301</v>
      </c>
      <c r="E152" s="265">
        <v>2</v>
      </c>
      <c r="F152" s="265" t="s">
        <v>301</v>
      </c>
      <c r="G152" s="265" t="s">
        <v>301</v>
      </c>
      <c r="H152" s="265" t="s">
        <v>301</v>
      </c>
      <c r="I152" s="265">
        <v>4</v>
      </c>
    </row>
    <row r="153" spans="1:9" ht="20.25" x14ac:dyDescent="0.2">
      <c r="A153" s="270" t="s">
        <v>44</v>
      </c>
      <c r="C153" s="265" t="s">
        <v>301</v>
      </c>
      <c r="D153" s="265" t="s">
        <v>301</v>
      </c>
      <c r="E153" s="265">
        <v>33</v>
      </c>
      <c r="F153" s="265" t="s">
        <v>301</v>
      </c>
      <c r="G153" s="265" t="s">
        <v>301</v>
      </c>
      <c r="H153" s="265" t="s">
        <v>301</v>
      </c>
      <c r="I153" s="265">
        <v>33</v>
      </c>
    </row>
    <row r="154" spans="1:9" ht="20.25" x14ac:dyDescent="0.2">
      <c r="A154" s="266" t="s">
        <v>0</v>
      </c>
      <c r="B154" s="286"/>
      <c r="C154" s="310">
        <f>SUM(C145:C153)</f>
        <v>896</v>
      </c>
      <c r="D154" s="311"/>
      <c r="E154" s="310">
        <f>SUM(E145:E153)</f>
        <v>385</v>
      </c>
      <c r="F154" s="310">
        <f>SUM(F145:F153)</f>
        <v>399</v>
      </c>
      <c r="G154" s="310">
        <f>SUM(G145:G153)</f>
        <v>55</v>
      </c>
      <c r="H154" s="311"/>
      <c r="I154" s="310">
        <f>SUM(I145:I153)</f>
        <v>1735</v>
      </c>
    </row>
    <row r="156" spans="1:9" ht="20.25" x14ac:dyDescent="0.2">
      <c r="A156" s="271" t="s">
        <v>341</v>
      </c>
      <c r="B156" s="271" t="s">
        <v>20</v>
      </c>
      <c r="C156" s="265">
        <v>142</v>
      </c>
      <c r="D156" s="265" t="s">
        <v>301</v>
      </c>
      <c r="E156" s="265">
        <v>1</v>
      </c>
      <c r="F156" s="265" t="s">
        <v>301</v>
      </c>
      <c r="G156" s="265" t="s">
        <v>301</v>
      </c>
      <c r="H156" s="265" t="s">
        <v>301</v>
      </c>
      <c r="I156" s="265">
        <v>143</v>
      </c>
    </row>
    <row r="157" spans="1:9" ht="21" thickBot="1" x14ac:dyDescent="0.25">
      <c r="A157" s="291" t="s">
        <v>342</v>
      </c>
      <c r="C157" s="265">
        <v>224</v>
      </c>
      <c r="D157" s="265" t="s">
        <v>301</v>
      </c>
      <c r="E157" s="265">
        <v>1</v>
      </c>
      <c r="F157" s="265" t="s">
        <v>301</v>
      </c>
      <c r="G157" s="265" t="s">
        <v>301</v>
      </c>
      <c r="H157" s="265" t="s">
        <v>301</v>
      </c>
      <c r="I157" s="265">
        <v>225</v>
      </c>
    </row>
    <row r="158" spans="1:9" ht="21.75" thickTop="1" thickBot="1" x14ac:dyDescent="0.25">
      <c r="A158" s="270" t="s">
        <v>343</v>
      </c>
      <c r="C158" s="264">
        <v>27</v>
      </c>
      <c r="D158" s="264" t="s">
        <v>301</v>
      </c>
      <c r="E158" s="264" t="s">
        <v>301</v>
      </c>
      <c r="F158" s="264" t="s">
        <v>301</v>
      </c>
      <c r="G158" s="264" t="s">
        <v>301</v>
      </c>
      <c r="H158" s="264" t="s">
        <v>301</v>
      </c>
      <c r="I158" s="264">
        <v>27</v>
      </c>
    </row>
    <row r="159" spans="1:9" ht="21.75" thickTop="1" thickBot="1" x14ac:dyDescent="0.25">
      <c r="A159" s="270" t="s">
        <v>322</v>
      </c>
      <c r="C159" s="264">
        <v>48</v>
      </c>
      <c r="D159" s="264" t="s">
        <v>301</v>
      </c>
      <c r="E159" s="264">
        <v>1</v>
      </c>
      <c r="F159" s="264">
        <v>4</v>
      </c>
      <c r="G159" s="264" t="s">
        <v>301</v>
      </c>
      <c r="H159" s="264" t="s">
        <v>301</v>
      </c>
      <c r="I159" s="264">
        <v>53</v>
      </c>
    </row>
    <row r="160" spans="1:9" ht="21.75" thickTop="1" thickBot="1" x14ac:dyDescent="0.25">
      <c r="A160" s="270" t="s">
        <v>344</v>
      </c>
      <c r="C160" s="264">
        <v>174</v>
      </c>
      <c r="D160" s="264" t="s">
        <v>301</v>
      </c>
      <c r="E160" s="264">
        <v>3</v>
      </c>
      <c r="F160" s="264" t="s">
        <v>301</v>
      </c>
      <c r="G160" s="264" t="s">
        <v>301</v>
      </c>
      <c r="H160" s="264" t="s">
        <v>301</v>
      </c>
      <c r="I160" s="264">
        <v>177</v>
      </c>
    </row>
    <row r="161" spans="1:9" ht="21.75" thickTop="1" thickBot="1" x14ac:dyDescent="0.25">
      <c r="A161" s="270" t="s">
        <v>48</v>
      </c>
      <c r="C161" s="264">
        <v>72</v>
      </c>
      <c r="D161" s="264" t="s">
        <v>301</v>
      </c>
      <c r="E161" s="264">
        <v>4</v>
      </c>
      <c r="F161" s="264">
        <v>1</v>
      </c>
      <c r="G161" s="264" t="s">
        <v>301</v>
      </c>
      <c r="H161" s="264" t="s">
        <v>301</v>
      </c>
      <c r="I161" s="264">
        <v>77</v>
      </c>
    </row>
    <row r="162" spans="1:9" ht="21" thickTop="1" x14ac:dyDescent="0.2">
      <c r="A162" s="270" t="s">
        <v>82</v>
      </c>
      <c r="C162" s="264">
        <v>80</v>
      </c>
      <c r="D162" s="264" t="s">
        <v>301</v>
      </c>
      <c r="E162" s="264">
        <v>15</v>
      </c>
      <c r="F162" s="264" t="s">
        <v>301</v>
      </c>
      <c r="G162" s="264" t="s">
        <v>301</v>
      </c>
      <c r="H162" s="264" t="s">
        <v>301</v>
      </c>
      <c r="I162" s="264">
        <v>95</v>
      </c>
    </row>
    <row r="163" spans="1:9" ht="18" x14ac:dyDescent="0.2">
      <c r="A163" s="292" t="s">
        <v>0</v>
      </c>
      <c r="B163" s="276"/>
      <c r="C163" s="275">
        <f>SUM(C156:C162)</f>
        <v>767</v>
      </c>
      <c r="D163" s="276"/>
      <c r="E163" s="275">
        <f>SUM(E156:E162)</f>
        <v>25</v>
      </c>
      <c r="F163" s="275">
        <f>SUM(F156:F162)</f>
        <v>5</v>
      </c>
      <c r="G163" s="276"/>
      <c r="H163" s="276"/>
      <c r="I163" s="275">
        <f>SUM(I156:I162)</f>
        <v>797</v>
      </c>
    </row>
    <row r="166" spans="1:9" ht="20.25" x14ac:dyDescent="0.2">
      <c r="A166" s="271" t="s">
        <v>341</v>
      </c>
      <c r="B166" s="270" t="s">
        <v>21</v>
      </c>
      <c r="C166" s="265">
        <v>2</v>
      </c>
      <c r="D166" s="265" t="s">
        <v>301</v>
      </c>
      <c r="E166" s="265" t="s">
        <v>301</v>
      </c>
      <c r="F166" s="265" t="s">
        <v>301</v>
      </c>
      <c r="G166" s="265" t="s">
        <v>301</v>
      </c>
      <c r="H166" s="265" t="s">
        <v>301</v>
      </c>
      <c r="I166" s="265">
        <v>2</v>
      </c>
    </row>
    <row r="167" spans="1:9" ht="20.25" x14ac:dyDescent="0.2">
      <c r="A167" s="291" t="s">
        <v>342</v>
      </c>
      <c r="C167" s="265" t="s">
        <v>301</v>
      </c>
      <c r="D167" s="265" t="s">
        <v>301</v>
      </c>
      <c r="E167" s="265" t="s">
        <v>301</v>
      </c>
      <c r="F167" s="265" t="s">
        <v>301</v>
      </c>
      <c r="G167" s="265" t="s">
        <v>301</v>
      </c>
      <c r="H167" s="265" t="s">
        <v>301</v>
      </c>
      <c r="I167" s="265" t="s">
        <v>301</v>
      </c>
    </row>
    <row r="168" spans="1:9" ht="20.25" x14ac:dyDescent="0.2">
      <c r="A168" s="270" t="s">
        <v>343</v>
      </c>
      <c r="C168" s="265" t="s">
        <v>301</v>
      </c>
      <c r="D168" s="265" t="s">
        <v>301</v>
      </c>
      <c r="E168" s="265" t="s">
        <v>301</v>
      </c>
      <c r="F168" s="265" t="s">
        <v>301</v>
      </c>
      <c r="G168" s="265" t="s">
        <v>301</v>
      </c>
      <c r="H168" s="265" t="s">
        <v>301</v>
      </c>
      <c r="I168" s="265" t="s">
        <v>301</v>
      </c>
    </row>
    <row r="169" spans="1:9" ht="20.25" x14ac:dyDescent="0.2">
      <c r="A169" s="270" t="s">
        <v>322</v>
      </c>
      <c r="C169" s="265" t="s">
        <v>301</v>
      </c>
      <c r="D169" s="265" t="s">
        <v>301</v>
      </c>
      <c r="E169" s="265" t="s">
        <v>301</v>
      </c>
      <c r="F169" s="265" t="s">
        <v>301</v>
      </c>
      <c r="G169" s="265" t="s">
        <v>301</v>
      </c>
      <c r="H169" s="265" t="s">
        <v>301</v>
      </c>
      <c r="I169" s="265" t="s">
        <v>301</v>
      </c>
    </row>
    <row r="170" spans="1:9" ht="20.25" x14ac:dyDescent="0.2">
      <c r="A170" s="270" t="s">
        <v>344</v>
      </c>
      <c r="C170" s="265" t="s">
        <v>301</v>
      </c>
      <c r="D170" s="265" t="s">
        <v>301</v>
      </c>
      <c r="E170" s="265" t="s">
        <v>301</v>
      </c>
      <c r="F170" s="265" t="s">
        <v>301</v>
      </c>
      <c r="G170" s="265" t="s">
        <v>301</v>
      </c>
      <c r="H170" s="265" t="s">
        <v>301</v>
      </c>
      <c r="I170" s="265" t="s">
        <v>301</v>
      </c>
    </row>
    <row r="171" spans="1:9" ht="20.25" x14ac:dyDescent="0.2">
      <c r="A171" s="270" t="s">
        <v>48</v>
      </c>
      <c r="C171" s="265" t="s">
        <v>301</v>
      </c>
      <c r="D171" s="265" t="s">
        <v>301</v>
      </c>
      <c r="E171" s="265" t="s">
        <v>301</v>
      </c>
      <c r="F171" s="265" t="s">
        <v>301</v>
      </c>
      <c r="G171" s="265" t="s">
        <v>301</v>
      </c>
      <c r="H171" s="265" t="s">
        <v>301</v>
      </c>
      <c r="I171" s="265" t="s">
        <v>301</v>
      </c>
    </row>
    <row r="172" spans="1:9" ht="20.25" x14ac:dyDescent="0.2">
      <c r="A172" s="270" t="s">
        <v>82</v>
      </c>
      <c r="C172" s="265" t="s">
        <v>301</v>
      </c>
      <c r="D172" s="265" t="s">
        <v>301</v>
      </c>
      <c r="E172" s="265" t="s">
        <v>301</v>
      </c>
      <c r="F172" s="265" t="s">
        <v>301</v>
      </c>
      <c r="G172" s="265" t="s">
        <v>301</v>
      </c>
      <c r="H172" s="265" t="s">
        <v>301</v>
      </c>
      <c r="I172" s="265" t="s">
        <v>301</v>
      </c>
    </row>
    <row r="173" spans="1:9" ht="18" x14ac:dyDescent="0.25">
      <c r="A173" s="292" t="s">
        <v>0</v>
      </c>
      <c r="B173" s="285"/>
      <c r="C173" s="279">
        <f>SUM(C166:C172)</f>
        <v>2</v>
      </c>
      <c r="D173" s="280"/>
      <c r="E173" s="280"/>
      <c r="F173" s="280"/>
      <c r="G173" s="280"/>
      <c r="H173" s="280"/>
      <c r="I173" s="279">
        <f>SUM(I166:I172)</f>
        <v>2</v>
      </c>
    </row>
    <row r="175" spans="1:9" ht="20.25" x14ac:dyDescent="0.2">
      <c r="A175" s="271" t="s">
        <v>341</v>
      </c>
      <c r="B175" s="270" t="s">
        <v>64</v>
      </c>
      <c r="C175" s="265" t="s">
        <v>301</v>
      </c>
      <c r="D175" s="265" t="s">
        <v>301</v>
      </c>
      <c r="E175" s="265" t="s">
        <v>301</v>
      </c>
      <c r="F175" s="265" t="s">
        <v>301</v>
      </c>
      <c r="G175" s="265" t="s">
        <v>301</v>
      </c>
      <c r="H175" s="265" t="s">
        <v>301</v>
      </c>
      <c r="I175" s="265" t="s">
        <v>301</v>
      </c>
    </row>
    <row r="176" spans="1:9" ht="20.25" x14ac:dyDescent="0.2">
      <c r="A176" s="291" t="s">
        <v>342</v>
      </c>
      <c r="C176" s="265">
        <v>12</v>
      </c>
      <c r="D176" s="265" t="s">
        <v>301</v>
      </c>
      <c r="E176" s="265">
        <v>2</v>
      </c>
      <c r="F176" s="265" t="s">
        <v>301</v>
      </c>
      <c r="G176" s="265" t="s">
        <v>301</v>
      </c>
      <c r="H176" s="265" t="s">
        <v>301</v>
      </c>
      <c r="I176" s="265">
        <v>14</v>
      </c>
    </row>
    <row r="177" spans="1:9" ht="20.25" x14ac:dyDescent="0.2">
      <c r="A177" s="270" t="s">
        <v>343</v>
      </c>
      <c r="C177" s="265" t="s">
        <v>301</v>
      </c>
      <c r="D177" s="265" t="s">
        <v>301</v>
      </c>
      <c r="E177" s="265" t="s">
        <v>301</v>
      </c>
      <c r="F177" s="265" t="s">
        <v>301</v>
      </c>
      <c r="G177" s="265" t="s">
        <v>301</v>
      </c>
      <c r="H177" s="265" t="s">
        <v>301</v>
      </c>
      <c r="I177" s="265" t="s">
        <v>301</v>
      </c>
    </row>
    <row r="178" spans="1:9" ht="20.25" x14ac:dyDescent="0.2">
      <c r="A178" s="270" t="s">
        <v>322</v>
      </c>
      <c r="C178" s="265" t="s">
        <v>301</v>
      </c>
      <c r="D178" s="265" t="s">
        <v>301</v>
      </c>
      <c r="E178" s="265">
        <v>3</v>
      </c>
      <c r="F178" s="265" t="s">
        <v>301</v>
      </c>
      <c r="G178" s="265" t="s">
        <v>301</v>
      </c>
      <c r="H178" s="265" t="s">
        <v>301</v>
      </c>
      <c r="I178" s="265">
        <v>3</v>
      </c>
    </row>
    <row r="179" spans="1:9" ht="20.25" x14ac:dyDescent="0.2">
      <c r="A179" s="270" t="s">
        <v>344</v>
      </c>
      <c r="C179" s="265" t="s">
        <v>301</v>
      </c>
      <c r="D179" s="265" t="s">
        <v>301</v>
      </c>
      <c r="E179" s="265">
        <v>1</v>
      </c>
      <c r="F179" s="265">
        <v>1</v>
      </c>
      <c r="G179" s="265" t="s">
        <v>301</v>
      </c>
      <c r="H179" s="265" t="s">
        <v>301</v>
      </c>
      <c r="I179" s="265">
        <v>2</v>
      </c>
    </row>
    <row r="180" spans="1:9" ht="20.25" x14ac:dyDescent="0.2">
      <c r="A180" s="270" t="s">
        <v>48</v>
      </c>
      <c r="C180" s="265" t="s">
        <v>301</v>
      </c>
      <c r="D180" s="265" t="s">
        <v>301</v>
      </c>
      <c r="E180" s="265">
        <v>1</v>
      </c>
      <c r="F180" s="265">
        <v>1</v>
      </c>
      <c r="G180" s="265" t="s">
        <v>301</v>
      </c>
      <c r="H180" s="265" t="s">
        <v>301</v>
      </c>
      <c r="I180" s="265">
        <v>2</v>
      </c>
    </row>
    <row r="181" spans="1:9" ht="20.25" x14ac:dyDescent="0.2">
      <c r="A181" s="270" t="s">
        <v>82</v>
      </c>
      <c r="C181" s="265">
        <v>1</v>
      </c>
      <c r="D181" s="265" t="s">
        <v>301</v>
      </c>
      <c r="E181" s="265" t="s">
        <v>301</v>
      </c>
      <c r="F181" s="265" t="s">
        <v>301</v>
      </c>
      <c r="G181" s="265" t="s">
        <v>301</v>
      </c>
      <c r="H181" s="265" t="s">
        <v>301</v>
      </c>
      <c r="I181" s="265">
        <v>1</v>
      </c>
    </row>
    <row r="182" spans="1:9" ht="18" x14ac:dyDescent="0.2">
      <c r="A182" s="292" t="s">
        <v>0</v>
      </c>
      <c r="B182" s="276"/>
      <c r="C182" s="275">
        <f>SUM(C176:C181)</f>
        <v>13</v>
      </c>
      <c r="D182" s="276"/>
      <c r="E182" s="275">
        <f>SUM(E176:E181)</f>
        <v>7</v>
      </c>
      <c r="F182" s="275">
        <f>SUM(F176:F181)</f>
        <v>2</v>
      </c>
      <c r="G182" s="276"/>
      <c r="H182" s="276"/>
      <c r="I182" s="275">
        <f>SUM(I176:I181)</f>
        <v>22</v>
      </c>
    </row>
    <row r="184" spans="1:9" ht="20.25" x14ac:dyDescent="0.2">
      <c r="A184" s="271" t="s">
        <v>341</v>
      </c>
      <c r="B184" s="270" t="s">
        <v>65</v>
      </c>
      <c r="C184" s="265" t="s">
        <v>301</v>
      </c>
      <c r="D184" s="265" t="s">
        <v>301</v>
      </c>
      <c r="E184" s="265" t="s">
        <v>301</v>
      </c>
      <c r="F184" s="265" t="s">
        <v>301</v>
      </c>
      <c r="G184" s="265" t="s">
        <v>301</v>
      </c>
      <c r="H184" s="265" t="s">
        <v>301</v>
      </c>
      <c r="I184" s="265" t="s">
        <v>301</v>
      </c>
    </row>
    <row r="185" spans="1:9" ht="20.25" x14ac:dyDescent="0.2">
      <c r="A185" s="291" t="s">
        <v>342</v>
      </c>
      <c r="C185" s="265">
        <v>2</v>
      </c>
      <c r="D185" s="265" t="s">
        <v>301</v>
      </c>
      <c r="E185" s="265">
        <v>1</v>
      </c>
      <c r="F185" s="265" t="s">
        <v>301</v>
      </c>
      <c r="G185" s="265" t="s">
        <v>301</v>
      </c>
      <c r="H185" s="265" t="s">
        <v>301</v>
      </c>
      <c r="I185" s="265">
        <v>3</v>
      </c>
    </row>
    <row r="186" spans="1:9" ht="20.25" x14ac:dyDescent="0.2">
      <c r="A186" s="270" t="s">
        <v>343</v>
      </c>
      <c r="C186" s="265" t="s">
        <v>301</v>
      </c>
      <c r="D186" s="265" t="s">
        <v>301</v>
      </c>
      <c r="E186" s="265" t="s">
        <v>301</v>
      </c>
      <c r="F186" s="265" t="s">
        <v>301</v>
      </c>
      <c r="G186" s="265" t="s">
        <v>301</v>
      </c>
      <c r="H186" s="265" t="s">
        <v>301</v>
      </c>
      <c r="I186" s="265" t="s">
        <v>301</v>
      </c>
    </row>
    <row r="187" spans="1:9" ht="20.25" x14ac:dyDescent="0.2">
      <c r="A187" s="270" t="s">
        <v>322</v>
      </c>
      <c r="C187" s="265" t="s">
        <v>301</v>
      </c>
      <c r="D187" s="265" t="s">
        <v>301</v>
      </c>
      <c r="E187" s="265" t="s">
        <v>301</v>
      </c>
      <c r="F187" s="265" t="s">
        <v>301</v>
      </c>
      <c r="G187" s="265" t="s">
        <v>301</v>
      </c>
      <c r="H187" s="265" t="s">
        <v>301</v>
      </c>
      <c r="I187" s="265" t="s">
        <v>301</v>
      </c>
    </row>
    <row r="188" spans="1:9" ht="20.25" x14ac:dyDescent="0.2">
      <c r="A188" s="270" t="s">
        <v>344</v>
      </c>
      <c r="C188" s="265" t="s">
        <v>301</v>
      </c>
      <c r="D188" s="265" t="s">
        <v>301</v>
      </c>
      <c r="E188" s="265">
        <v>2</v>
      </c>
      <c r="F188" s="265">
        <v>3</v>
      </c>
      <c r="G188" s="265" t="s">
        <v>301</v>
      </c>
      <c r="H188" s="265" t="s">
        <v>301</v>
      </c>
      <c r="I188" s="265">
        <v>5</v>
      </c>
    </row>
    <row r="189" spans="1:9" ht="20.25" x14ac:dyDescent="0.2">
      <c r="A189" s="270" t="s">
        <v>48</v>
      </c>
      <c r="C189" s="265" t="s">
        <v>301</v>
      </c>
      <c r="D189" s="265" t="s">
        <v>301</v>
      </c>
      <c r="E189" s="265" t="s">
        <v>301</v>
      </c>
      <c r="F189" s="265" t="s">
        <v>301</v>
      </c>
      <c r="G189" s="265" t="s">
        <v>301</v>
      </c>
      <c r="H189" s="265" t="s">
        <v>301</v>
      </c>
      <c r="I189" s="265" t="s">
        <v>301</v>
      </c>
    </row>
    <row r="190" spans="1:9" ht="20.25" x14ac:dyDescent="0.2">
      <c r="A190" s="270" t="s">
        <v>82</v>
      </c>
      <c r="C190" s="265" t="s">
        <v>301</v>
      </c>
      <c r="D190" s="265" t="s">
        <v>301</v>
      </c>
      <c r="E190" s="265" t="s">
        <v>301</v>
      </c>
      <c r="F190" s="265" t="s">
        <v>301</v>
      </c>
      <c r="G190" s="265" t="s">
        <v>301</v>
      </c>
      <c r="H190" s="265" t="s">
        <v>301</v>
      </c>
      <c r="I190" s="265" t="s">
        <v>301</v>
      </c>
    </row>
    <row r="191" spans="1:9" ht="18" x14ac:dyDescent="0.2">
      <c r="A191" s="292" t="s">
        <v>0</v>
      </c>
      <c r="B191" s="276"/>
      <c r="C191" s="275">
        <f>SUM(C185:C190)</f>
        <v>2</v>
      </c>
      <c r="D191" s="276"/>
      <c r="E191" s="275">
        <f>SUM(E185:E190)</f>
        <v>3</v>
      </c>
      <c r="F191" s="275">
        <f>SUM(F185:F190)</f>
        <v>3</v>
      </c>
      <c r="G191" s="276"/>
      <c r="H191" s="276"/>
      <c r="I191" s="275">
        <f>SUM(I185:I190)</f>
        <v>8</v>
      </c>
    </row>
    <row r="193" spans="1:9" ht="20.25" x14ac:dyDescent="0.2">
      <c r="A193" s="271" t="s">
        <v>341</v>
      </c>
      <c r="B193" s="270" t="s">
        <v>340</v>
      </c>
      <c r="C193" s="265" t="s">
        <v>301</v>
      </c>
      <c r="D193" s="265" t="s">
        <v>301</v>
      </c>
      <c r="E193" s="265" t="s">
        <v>301</v>
      </c>
      <c r="F193" s="265" t="s">
        <v>301</v>
      </c>
      <c r="G193" s="265" t="s">
        <v>301</v>
      </c>
      <c r="H193" s="265" t="s">
        <v>301</v>
      </c>
      <c r="I193" s="265" t="s">
        <v>301</v>
      </c>
    </row>
    <row r="194" spans="1:9" ht="20.25" x14ac:dyDescent="0.2">
      <c r="A194" s="291" t="s">
        <v>342</v>
      </c>
      <c r="C194" s="265" t="s">
        <v>301</v>
      </c>
      <c r="D194" s="265" t="s">
        <v>301</v>
      </c>
      <c r="E194" s="265" t="s">
        <v>301</v>
      </c>
      <c r="F194" s="265" t="s">
        <v>301</v>
      </c>
      <c r="G194" s="265" t="s">
        <v>301</v>
      </c>
      <c r="H194" s="265" t="s">
        <v>301</v>
      </c>
      <c r="I194" s="265" t="s">
        <v>301</v>
      </c>
    </row>
    <row r="195" spans="1:9" ht="20.25" x14ac:dyDescent="0.2">
      <c r="A195" s="270" t="s">
        <v>343</v>
      </c>
      <c r="C195" s="265">
        <v>1</v>
      </c>
      <c r="D195" s="265" t="s">
        <v>301</v>
      </c>
      <c r="E195" s="265" t="s">
        <v>301</v>
      </c>
      <c r="F195" s="265" t="s">
        <v>301</v>
      </c>
      <c r="G195" s="265" t="s">
        <v>301</v>
      </c>
      <c r="H195" s="265" t="s">
        <v>301</v>
      </c>
      <c r="I195" s="265">
        <v>1</v>
      </c>
    </row>
    <row r="196" spans="1:9" ht="20.25" x14ac:dyDescent="0.2">
      <c r="A196" s="270" t="s">
        <v>322</v>
      </c>
      <c r="C196" s="265" t="s">
        <v>301</v>
      </c>
      <c r="D196" s="265" t="s">
        <v>301</v>
      </c>
      <c r="E196" s="265" t="s">
        <v>301</v>
      </c>
      <c r="F196" s="265" t="s">
        <v>301</v>
      </c>
      <c r="G196" s="265" t="s">
        <v>301</v>
      </c>
      <c r="H196" s="265" t="s">
        <v>301</v>
      </c>
      <c r="I196" s="265" t="s">
        <v>301</v>
      </c>
    </row>
    <row r="197" spans="1:9" ht="20.25" x14ac:dyDescent="0.2">
      <c r="A197" s="270" t="s">
        <v>344</v>
      </c>
      <c r="C197" s="265" t="s">
        <v>301</v>
      </c>
      <c r="D197" s="265" t="s">
        <v>301</v>
      </c>
      <c r="E197" s="265" t="s">
        <v>301</v>
      </c>
      <c r="F197" s="265" t="s">
        <v>301</v>
      </c>
      <c r="G197" s="265" t="s">
        <v>301</v>
      </c>
      <c r="H197" s="265" t="s">
        <v>301</v>
      </c>
      <c r="I197" s="265" t="s">
        <v>301</v>
      </c>
    </row>
    <row r="198" spans="1:9" ht="20.25" x14ac:dyDescent="0.2">
      <c r="A198" s="270" t="s">
        <v>48</v>
      </c>
      <c r="C198" s="265" t="s">
        <v>301</v>
      </c>
      <c r="D198" s="265" t="s">
        <v>301</v>
      </c>
      <c r="E198" s="265" t="s">
        <v>301</v>
      </c>
      <c r="F198" s="265" t="s">
        <v>301</v>
      </c>
      <c r="G198" s="265" t="s">
        <v>301</v>
      </c>
      <c r="H198" s="265" t="s">
        <v>301</v>
      </c>
      <c r="I198" s="265" t="s">
        <v>301</v>
      </c>
    </row>
    <row r="199" spans="1:9" ht="20.25" x14ac:dyDescent="0.2">
      <c r="A199" s="270" t="s">
        <v>82</v>
      </c>
      <c r="C199" s="265" t="s">
        <v>301</v>
      </c>
      <c r="D199" s="265" t="s">
        <v>301</v>
      </c>
      <c r="E199" s="265" t="s">
        <v>301</v>
      </c>
      <c r="F199" s="265" t="s">
        <v>301</v>
      </c>
      <c r="G199" s="265" t="s">
        <v>301</v>
      </c>
      <c r="H199" s="265" t="s">
        <v>301</v>
      </c>
      <c r="I199" s="265" t="s">
        <v>301</v>
      </c>
    </row>
    <row r="200" spans="1:9" ht="18" x14ac:dyDescent="0.2">
      <c r="A200" s="292" t="s">
        <v>0</v>
      </c>
      <c r="B200" s="276"/>
      <c r="C200" s="275">
        <f>SUM(C195:C199)</f>
        <v>1</v>
      </c>
      <c r="D200" s="276"/>
      <c r="E200" s="276"/>
      <c r="F200" s="276"/>
      <c r="G200" s="276"/>
      <c r="H200" s="276"/>
      <c r="I200" s="275">
        <f>SUM(I195:I199)</f>
        <v>1</v>
      </c>
    </row>
    <row r="202" spans="1:9" ht="20.25" x14ac:dyDescent="0.2">
      <c r="A202" s="271" t="s">
        <v>341</v>
      </c>
      <c r="B202" s="270" t="s">
        <v>335</v>
      </c>
      <c r="C202" s="265" t="s">
        <v>301</v>
      </c>
      <c r="D202" s="265" t="s">
        <v>301</v>
      </c>
      <c r="E202" s="265">
        <v>4</v>
      </c>
      <c r="F202" s="265">
        <v>1</v>
      </c>
      <c r="G202" s="265" t="s">
        <v>301</v>
      </c>
      <c r="H202" s="265" t="s">
        <v>301</v>
      </c>
      <c r="I202" s="265">
        <v>5</v>
      </c>
    </row>
    <row r="203" spans="1:9" ht="20.25" x14ac:dyDescent="0.2">
      <c r="A203" s="291" t="s">
        <v>342</v>
      </c>
      <c r="C203" s="265">
        <v>3</v>
      </c>
      <c r="D203" s="265" t="s">
        <v>301</v>
      </c>
      <c r="E203" s="265" t="s">
        <v>301</v>
      </c>
      <c r="F203" s="265" t="s">
        <v>301</v>
      </c>
      <c r="G203" s="265" t="s">
        <v>301</v>
      </c>
      <c r="H203" s="265" t="s">
        <v>301</v>
      </c>
      <c r="I203" s="265">
        <v>3</v>
      </c>
    </row>
    <row r="204" spans="1:9" ht="20.25" x14ac:dyDescent="0.2">
      <c r="A204" s="270" t="s">
        <v>343</v>
      </c>
      <c r="C204" s="265" t="s">
        <v>301</v>
      </c>
      <c r="D204" s="265" t="s">
        <v>301</v>
      </c>
      <c r="E204" s="265" t="s">
        <v>301</v>
      </c>
      <c r="F204" s="265" t="s">
        <v>301</v>
      </c>
      <c r="G204" s="265" t="s">
        <v>301</v>
      </c>
      <c r="H204" s="265" t="s">
        <v>301</v>
      </c>
      <c r="I204" s="265" t="s">
        <v>301</v>
      </c>
    </row>
    <row r="205" spans="1:9" ht="20.25" x14ac:dyDescent="0.2">
      <c r="A205" s="270" t="s">
        <v>322</v>
      </c>
      <c r="C205" s="265" t="s">
        <v>301</v>
      </c>
      <c r="D205" s="265" t="s">
        <v>301</v>
      </c>
      <c r="E205" s="265" t="s">
        <v>301</v>
      </c>
      <c r="F205" s="265" t="s">
        <v>301</v>
      </c>
      <c r="G205" s="265" t="s">
        <v>301</v>
      </c>
      <c r="H205" s="265" t="s">
        <v>301</v>
      </c>
      <c r="I205" s="265" t="s">
        <v>301</v>
      </c>
    </row>
    <row r="206" spans="1:9" ht="20.25" x14ac:dyDescent="0.2">
      <c r="A206" s="270" t="s">
        <v>344</v>
      </c>
      <c r="C206" s="265" t="s">
        <v>301</v>
      </c>
      <c r="D206" s="265" t="s">
        <v>301</v>
      </c>
      <c r="E206" s="265">
        <v>2</v>
      </c>
      <c r="F206" s="265">
        <v>2</v>
      </c>
      <c r="G206" s="265" t="s">
        <v>301</v>
      </c>
      <c r="H206" s="265" t="s">
        <v>301</v>
      </c>
      <c r="I206" s="265">
        <v>4</v>
      </c>
    </row>
    <row r="207" spans="1:9" ht="20.25" x14ac:dyDescent="0.2">
      <c r="A207" s="270" t="s">
        <v>48</v>
      </c>
      <c r="C207" s="265" t="s">
        <v>301</v>
      </c>
      <c r="D207" s="265" t="s">
        <v>301</v>
      </c>
      <c r="E207" s="265" t="s">
        <v>301</v>
      </c>
      <c r="F207" s="265" t="s">
        <v>301</v>
      </c>
      <c r="G207" s="265" t="s">
        <v>301</v>
      </c>
      <c r="H207" s="265" t="s">
        <v>301</v>
      </c>
      <c r="I207" s="265" t="s">
        <v>301</v>
      </c>
    </row>
    <row r="208" spans="1:9" ht="20.25" x14ac:dyDescent="0.2">
      <c r="A208" s="270" t="s">
        <v>82</v>
      </c>
      <c r="C208" s="265" t="s">
        <v>301</v>
      </c>
      <c r="D208" s="265" t="s">
        <v>301</v>
      </c>
      <c r="E208" s="265">
        <v>1</v>
      </c>
      <c r="F208" s="265" t="s">
        <v>301</v>
      </c>
      <c r="G208" s="265" t="s">
        <v>301</v>
      </c>
      <c r="H208" s="265" t="s">
        <v>301</v>
      </c>
      <c r="I208" s="265">
        <v>1</v>
      </c>
    </row>
    <row r="209" spans="1:9" ht="18" x14ac:dyDescent="0.2">
      <c r="A209" s="292" t="s">
        <v>0</v>
      </c>
      <c r="B209" s="283"/>
      <c r="C209" s="275">
        <f>SUM(C202:C208)</f>
        <v>3</v>
      </c>
      <c r="D209" s="276"/>
      <c r="E209" s="275">
        <f>SUM(E202:E208)</f>
        <v>7</v>
      </c>
      <c r="F209" s="275">
        <f>SUM(F202:F208)</f>
        <v>3</v>
      </c>
      <c r="G209" s="276"/>
      <c r="H209" s="276"/>
      <c r="I209" s="275">
        <f>SUM(I202:I208)</f>
        <v>13</v>
      </c>
    </row>
    <row r="211" spans="1:9" ht="20.25" x14ac:dyDescent="0.2">
      <c r="A211" s="271" t="s">
        <v>341</v>
      </c>
      <c r="B211" s="270" t="s">
        <v>336</v>
      </c>
      <c r="C211" s="265">
        <v>4</v>
      </c>
      <c r="D211" s="265" t="s">
        <v>301</v>
      </c>
      <c r="E211" s="265">
        <v>3</v>
      </c>
      <c r="F211" s="265" t="s">
        <v>301</v>
      </c>
      <c r="G211" s="265" t="s">
        <v>301</v>
      </c>
      <c r="H211" s="265" t="s">
        <v>301</v>
      </c>
      <c r="I211" s="265">
        <v>7</v>
      </c>
    </row>
    <row r="212" spans="1:9" ht="20.25" x14ac:dyDescent="0.2">
      <c r="A212" s="291" t="s">
        <v>342</v>
      </c>
      <c r="C212" s="265">
        <v>21</v>
      </c>
      <c r="D212" s="265" t="s">
        <v>301</v>
      </c>
      <c r="E212" s="265">
        <v>5</v>
      </c>
      <c r="F212" s="265" t="s">
        <v>301</v>
      </c>
      <c r="G212" s="265" t="s">
        <v>301</v>
      </c>
      <c r="H212" s="265" t="s">
        <v>301</v>
      </c>
      <c r="I212" s="265">
        <v>26</v>
      </c>
    </row>
    <row r="213" spans="1:9" ht="20.25" x14ac:dyDescent="0.2">
      <c r="A213" s="270" t="s">
        <v>343</v>
      </c>
      <c r="C213" s="265">
        <v>2</v>
      </c>
      <c r="D213" s="265" t="s">
        <v>301</v>
      </c>
      <c r="E213" s="265">
        <v>2</v>
      </c>
      <c r="F213" s="265" t="s">
        <v>301</v>
      </c>
      <c r="G213" s="265" t="s">
        <v>301</v>
      </c>
      <c r="H213" s="265" t="s">
        <v>301</v>
      </c>
      <c r="I213" s="265">
        <v>4</v>
      </c>
    </row>
    <row r="214" spans="1:9" ht="20.25" x14ac:dyDescent="0.2">
      <c r="A214" s="270" t="s">
        <v>322</v>
      </c>
      <c r="C214" s="265" t="s">
        <v>301</v>
      </c>
      <c r="D214" s="265" t="s">
        <v>301</v>
      </c>
      <c r="E214" s="265">
        <v>3</v>
      </c>
      <c r="F214" s="265" t="s">
        <v>301</v>
      </c>
      <c r="G214" s="265" t="s">
        <v>301</v>
      </c>
      <c r="H214" s="265" t="s">
        <v>301</v>
      </c>
      <c r="I214" s="265">
        <v>3</v>
      </c>
    </row>
    <row r="215" spans="1:9" ht="20.25" x14ac:dyDescent="0.2">
      <c r="A215" s="270" t="s">
        <v>344</v>
      </c>
      <c r="C215" s="265" t="s">
        <v>301</v>
      </c>
      <c r="D215" s="265" t="s">
        <v>301</v>
      </c>
      <c r="E215" s="265" t="s">
        <v>301</v>
      </c>
      <c r="F215" s="265" t="s">
        <v>301</v>
      </c>
      <c r="G215" s="265" t="s">
        <v>301</v>
      </c>
      <c r="H215" s="265" t="s">
        <v>301</v>
      </c>
      <c r="I215" s="265" t="s">
        <v>301</v>
      </c>
    </row>
    <row r="216" spans="1:9" ht="20.25" x14ac:dyDescent="0.2">
      <c r="A216" s="270" t="s">
        <v>48</v>
      </c>
      <c r="C216" s="265" t="s">
        <v>301</v>
      </c>
      <c r="D216" s="265" t="s">
        <v>301</v>
      </c>
      <c r="E216" s="265" t="s">
        <v>301</v>
      </c>
      <c r="F216" s="265" t="s">
        <v>301</v>
      </c>
      <c r="G216" s="265" t="s">
        <v>301</v>
      </c>
      <c r="H216" s="265" t="s">
        <v>301</v>
      </c>
      <c r="I216" s="265" t="s">
        <v>301</v>
      </c>
    </row>
    <row r="217" spans="1:9" ht="20.25" x14ac:dyDescent="0.2">
      <c r="A217" s="270" t="s">
        <v>82</v>
      </c>
      <c r="C217" s="265">
        <v>4</v>
      </c>
      <c r="D217" s="265" t="s">
        <v>301</v>
      </c>
      <c r="E217" s="265">
        <v>5</v>
      </c>
      <c r="F217" s="265">
        <v>1</v>
      </c>
      <c r="G217" s="265" t="s">
        <v>301</v>
      </c>
      <c r="H217" s="265" t="s">
        <v>301</v>
      </c>
      <c r="I217" s="265">
        <v>10</v>
      </c>
    </row>
    <row r="218" spans="1:9" ht="18" x14ac:dyDescent="0.2">
      <c r="A218" s="292" t="s">
        <v>0</v>
      </c>
      <c r="B218" s="286"/>
      <c r="C218" s="275">
        <f>SUM(C211:C217)</f>
        <v>31</v>
      </c>
      <c r="D218" s="276"/>
      <c r="E218" s="275">
        <f>SUM(E211:E217)</f>
        <v>18</v>
      </c>
      <c r="F218" s="275">
        <f>SUM(F211:F217)</f>
        <v>1</v>
      </c>
      <c r="G218" s="276"/>
      <c r="H218" s="276"/>
      <c r="I218" s="275">
        <f>SUM(I211:I217)</f>
        <v>50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zoomScale="70" zoomScaleNormal="70" workbookViewId="0">
      <selection activeCell="H6" sqref="H6:H12"/>
    </sheetView>
  </sheetViews>
  <sheetFormatPr defaultRowHeight="14.25" x14ac:dyDescent="0.2"/>
  <cols>
    <col min="1" max="1" width="39.125" customWidth="1"/>
    <col min="2" max="2" width="20.375" customWidth="1"/>
    <col min="3" max="3" width="19.375" customWidth="1"/>
    <col min="4" max="4" width="23.125" customWidth="1"/>
    <col min="5" max="5" width="19.75" customWidth="1"/>
    <col min="6" max="6" width="19.375" customWidth="1"/>
    <col min="7" max="7" width="20" customWidth="1"/>
    <col min="8" max="8" width="30.25" customWidth="1"/>
  </cols>
  <sheetData>
    <row r="1" spans="1:12" ht="29.25" customHeight="1" x14ac:dyDescent="0.2">
      <c r="A1" s="2039" t="s">
        <v>191</v>
      </c>
      <c r="B1" s="2039"/>
      <c r="C1" s="2039"/>
      <c r="D1" s="2039"/>
      <c r="E1" s="2039"/>
      <c r="F1" s="2039"/>
      <c r="G1" s="2039"/>
      <c r="H1" s="2039"/>
    </row>
    <row r="2" spans="1:12" ht="31.5" customHeight="1" thickBot="1" x14ac:dyDescent="0.25">
      <c r="A2" s="2031" t="s">
        <v>287</v>
      </c>
      <c r="B2" s="2031"/>
      <c r="C2" s="2031"/>
      <c r="D2" s="2031"/>
      <c r="E2" s="2031"/>
      <c r="F2" s="2031"/>
      <c r="G2" s="2031"/>
      <c r="H2" s="2031"/>
    </row>
    <row r="3" spans="1:12" ht="24.95" customHeight="1" thickTop="1" thickBot="1" x14ac:dyDescent="0.25">
      <c r="A3" s="2030" t="s">
        <v>154</v>
      </c>
      <c r="B3" s="2032" t="s">
        <v>148</v>
      </c>
      <c r="C3" s="2036" t="s">
        <v>149</v>
      </c>
      <c r="D3" s="2037"/>
      <c r="E3" s="2037"/>
      <c r="F3" s="2037"/>
      <c r="G3" s="2038"/>
      <c r="H3" s="2034" t="s">
        <v>190</v>
      </c>
    </row>
    <row r="4" spans="1:12" ht="24.95" customHeight="1" thickTop="1" thickBot="1" x14ac:dyDescent="0.25">
      <c r="A4" s="2031"/>
      <c r="B4" s="2033"/>
      <c r="C4" s="70" t="s">
        <v>150</v>
      </c>
      <c r="D4" s="70" t="s">
        <v>151</v>
      </c>
      <c r="E4" s="70" t="s">
        <v>152</v>
      </c>
      <c r="F4" s="70" t="s">
        <v>153</v>
      </c>
      <c r="G4" s="70" t="s">
        <v>0</v>
      </c>
      <c r="H4" s="2035"/>
    </row>
    <row r="5" spans="1:12" ht="30" customHeight="1" thickTop="1" x14ac:dyDescent="0.2">
      <c r="A5" s="98" t="s">
        <v>27</v>
      </c>
      <c r="B5" s="228">
        <v>151</v>
      </c>
      <c r="C5" s="249">
        <v>0</v>
      </c>
      <c r="D5" s="249">
        <v>2</v>
      </c>
      <c r="E5" s="249">
        <v>3</v>
      </c>
      <c r="F5" s="249">
        <v>2</v>
      </c>
      <c r="G5" s="249">
        <v>7</v>
      </c>
      <c r="H5" s="71">
        <f t="shared" ref="H5:H13" si="0">B5+G5</f>
        <v>158</v>
      </c>
    </row>
    <row r="6" spans="1:12" ht="30" customHeight="1" x14ac:dyDescent="0.2">
      <c r="A6" s="72" t="s">
        <v>29</v>
      </c>
      <c r="B6" s="228">
        <v>2522</v>
      </c>
      <c r="C6" s="249">
        <v>382</v>
      </c>
      <c r="D6" s="249">
        <v>34</v>
      </c>
      <c r="E6" s="249">
        <v>8</v>
      </c>
      <c r="F6" s="249">
        <v>222</v>
      </c>
      <c r="G6" s="249">
        <v>646</v>
      </c>
      <c r="H6" s="71">
        <f t="shared" si="0"/>
        <v>3168</v>
      </c>
    </row>
    <row r="7" spans="1:12" ht="30" customHeight="1" x14ac:dyDescent="0.2">
      <c r="A7" s="72" t="s">
        <v>31</v>
      </c>
      <c r="B7" s="228">
        <v>170</v>
      </c>
      <c r="C7" s="249">
        <v>0</v>
      </c>
      <c r="D7" s="249">
        <v>0</v>
      </c>
      <c r="E7" s="249">
        <v>0</v>
      </c>
      <c r="F7" s="249">
        <v>15</v>
      </c>
      <c r="G7" s="249">
        <v>15</v>
      </c>
      <c r="H7" s="71">
        <f t="shared" si="0"/>
        <v>185</v>
      </c>
    </row>
    <row r="8" spans="1:12" ht="30" customHeight="1" x14ac:dyDescent="0.2">
      <c r="A8" s="72" t="s">
        <v>32</v>
      </c>
      <c r="B8" s="228">
        <v>1921</v>
      </c>
      <c r="C8" s="249">
        <v>541</v>
      </c>
      <c r="D8" s="249">
        <v>28</v>
      </c>
      <c r="E8" s="249">
        <v>6</v>
      </c>
      <c r="F8" s="249">
        <v>221</v>
      </c>
      <c r="G8" s="249">
        <v>796</v>
      </c>
      <c r="H8" s="71">
        <f t="shared" si="0"/>
        <v>2717</v>
      </c>
    </row>
    <row r="9" spans="1:12" ht="30" customHeight="1" x14ac:dyDescent="0.2">
      <c r="A9" s="72" t="s">
        <v>34</v>
      </c>
      <c r="B9" s="228">
        <v>661</v>
      </c>
      <c r="C9" s="249">
        <v>2</v>
      </c>
      <c r="D9" s="249">
        <v>61</v>
      </c>
      <c r="E9" s="249">
        <v>0</v>
      </c>
      <c r="F9" s="249">
        <v>23</v>
      </c>
      <c r="G9" s="249">
        <v>86</v>
      </c>
      <c r="H9" s="71">
        <f t="shared" si="0"/>
        <v>747</v>
      </c>
    </row>
    <row r="10" spans="1:12" ht="32.25" customHeight="1" x14ac:dyDescent="0.2">
      <c r="A10" s="176" t="s">
        <v>35</v>
      </c>
      <c r="B10" s="228">
        <v>191</v>
      </c>
      <c r="C10" s="249">
        <v>52</v>
      </c>
      <c r="D10" s="249">
        <v>2</v>
      </c>
      <c r="E10" s="249">
        <v>13</v>
      </c>
      <c r="F10" s="249">
        <v>4</v>
      </c>
      <c r="G10" s="249">
        <v>71</v>
      </c>
      <c r="H10" s="71">
        <f t="shared" si="0"/>
        <v>262</v>
      </c>
      <c r="L10" s="4"/>
    </row>
    <row r="11" spans="1:12" ht="30" customHeight="1" x14ac:dyDescent="0.2">
      <c r="A11" s="72" t="s">
        <v>36</v>
      </c>
      <c r="B11" s="228">
        <v>3</v>
      </c>
      <c r="C11" s="249">
        <v>0</v>
      </c>
      <c r="D11" s="249">
        <v>0</v>
      </c>
      <c r="E11" s="249">
        <v>0</v>
      </c>
      <c r="F11" s="249">
        <v>0</v>
      </c>
      <c r="G11" s="249">
        <v>0</v>
      </c>
      <c r="H11" s="71">
        <f t="shared" si="0"/>
        <v>3</v>
      </c>
    </row>
    <row r="12" spans="1:12" ht="30" customHeight="1" x14ac:dyDescent="0.2">
      <c r="A12" s="76" t="s">
        <v>48</v>
      </c>
      <c r="B12" s="228">
        <v>47</v>
      </c>
      <c r="C12" s="249">
        <v>9</v>
      </c>
      <c r="D12" s="249">
        <v>0</v>
      </c>
      <c r="E12" s="249">
        <v>0</v>
      </c>
      <c r="F12" s="249">
        <v>0</v>
      </c>
      <c r="G12" s="249">
        <v>9</v>
      </c>
      <c r="H12" s="71">
        <f t="shared" si="0"/>
        <v>56</v>
      </c>
    </row>
    <row r="13" spans="1:12" ht="30" customHeight="1" thickBot="1" x14ac:dyDescent="0.25">
      <c r="A13" s="167" t="s">
        <v>59</v>
      </c>
      <c r="B13" s="259">
        <v>5666</v>
      </c>
      <c r="C13" s="260">
        <v>986</v>
      </c>
      <c r="D13" s="260">
        <v>127</v>
      </c>
      <c r="E13" s="260">
        <v>30</v>
      </c>
      <c r="F13" s="260">
        <v>487</v>
      </c>
      <c r="G13" s="260">
        <v>1630</v>
      </c>
      <c r="H13" s="175">
        <f t="shared" si="0"/>
        <v>7296</v>
      </c>
    </row>
    <row r="14" spans="1:12" ht="30" customHeight="1" x14ac:dyDescent="0.2"/>
    <row r="15" spans="1:12" ht="30" customHeight="1" x14ac:dyDescent="0.2"/>
    <row r="16" spans="1:12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</sheetData>
  <mergeCells count="6">
    <mergeCell ref="A1:H1"/>
    <mergeCell ref="A2:H2"/>
    <mergeCell ref="A3:A4"/>
    <mergeCell ref="B3:B4"/>
    <mergeCell ref="C3:G3"/>
    <mergeCell ref="H3:H4"/>
  </mergeCells>
  <pageMargins left="0.7" right="0.7" top="1" bottom="0.75" header="0.69" footer="0.3"/>
  <pageSetup paperSize="9" scale="56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rightToLeft="1" zoomScale="70" zoomScaleNormal="70" workbookViewId="0">
      <selection activeCell="B5" sqref="B5:H5"/>
    </sheetView>
  </sheetViews>
  <sheetFormatPr defaultRowHeight="14.25" x14ac:dyDescent="0.2"/>
  <cols>
    <col min="1" max="1" width="26.875" bestFit="1" customWidth="1"/>
    <col min="2" max="2" width="16.75" bestFit="1" customWidth="1"/>
    <col min="3" max="4" width="9.625" bestFit="1" customWidth="1"/>
    <col min="5" max="5" width="8.75" bestFit="1" customWidth="1"/>
    <col min="6" max="6" width="10.375" bestFit="1" customWidth="1"/>
    <col min="7" max="7" width="11" customWidth="1"/>
    <col min="8" max="8" width="15.875" bestFit="1" customWidth="1"/>
  </cols>
  <sheetData>
    <row r="1" spans="1:8" ht="29.25" customHeight="1" x14ac:dyDescent="0.2">
      <c r="A1" s="2039" t="s">
        <v>191</v>
      </c>
      <c r="B1" s="2039"/>
      <c r="C1" s="2039"/>
      <c r="D1" s="2039"/>
      <c r="E1" s="2039"/>
      <c r="F1" s="2039"/>
      <c r="G1" s="2039"/>
      <c r="H1" s="2039"/>
    </row>
    <row r="2" spans="1:8" ht="31.5" customHeight="1" thickBot="1" x14ac:dyDescent="0.25">
      <c r="A2" s="2031" t="s">
        <v>288</v>
      </c>
      <c r="B2" s="2031"/>
      <c r="C2" s="2031"/>
      <c r="D2" s="2031"/>
      <c r="E2" s="2031"/>
      <c r="F2" s="2031"/>
      <c r="G2" s="2031"/>
      <c r="H2" s="2031"/>
    </row>
    <row r="3" spans="1:8" ht="24.95" customHeight="1" thickTop="1" thickBot="1" x14ac:dyDescent="0.25">
      <c r="A3" s="2030" t="s">
        <v>154</v>
      </c>
      <c r="B3" s="2032" t="s">
        <v>148</v>
      </c>
      <c r="C3" s="2036" t="s">
        <v>149</v>
      </c>
      <c r="D3" s="2037"/>
      <c r="E3" s="2037"/>
      <c r="F3" s="2037"/>
      <c r="G3" s="2038"/>
      <c r="H3" s="2034" t="s">
        <v>190</v>
      </c>
    </row>
    <row r="4" spans="1:8" ht="24.95" customHeight="1" thickTop="1" thickBot="1" x14ac:dyDescent="0.25">
      <c r="A4" s="2031"/>
      <c r="B4" s="2033"/>
      <c r="C4" s="70" t="s">
        <v>150</v>
      </c>
      <c r="D4" s="70" t="s">
        <v>151</v>
      </c>
      <c r="E4" s="70" t="s">
        <v>152</v>
      </c>
      <c r="F4" s="70" t="s">
        <v>153</v>
      </c>
      <c r="G4" s="70" t="s">
        <v>0</v>
      </c>
      <c r="H4" s="2035"/>
    </row>
    <row r="5" spans="1:8" ht="30" customHeight="1" thickTop="1" x14ac:dyDescent="0.3">
      <c r="A5" s="72" t="s">
        <v>32</v>
      </c>
      <c r="B5" s="168">
        <v>94</v>
      </c>
      <c r="C5" s="169">
        <v>0</v>
      </c>
      <c r="D5" s="169">
        <v>18</v>
      </c>
      <c r="E5" s="169">
        <v>0</v>
      </c>
      <c r="F5" s="177">
        <v>0</v>
      </c>
      <c r="G5" s="169">
        <v>18</v>
      </c>
      <c r="H5" s="71">
        <f>B5+G5</f>
        <v>112</v>
      </c>
    </row>
    <row r="6" spans="1:8" ht="30" customHeight="1" thickBot="1" x14ac:dyDescent="0.35">
      <c r="A6" s="167" t="s">
        <v>59</v>
      </c>
      <c r="B6" s="168">
        <v>94</v>
      </c>
      <c r="C6" s="169">
        <v>0</v>
      </c>
      <c r="D6" s="169">
        <v>18</v>
      </c>
      <c r="E6" s="169">
        <v>0</v>
      </c>
      <c r="F6" s="169">
        <v>0</v>
      </c>
      <c r="G6" s="169">
        <v>18</v>
      </c>
      <c r="H6" s="71">
        <f>B6+G6</f>
        <v>112</v>
      </c>
    </row>
    <row r="7" spans="1:8" ht="30" customHeight="1" x14ac:dyDescent="0.2"/>
    <row r="8" spans="1:8" ht="30" customHeight="1" x14ac:dyDescent="0.2"/>
    <row r="9" spans="1:8" ht="30" customHeight="1" x14ac:dyDescent="0.2"/>
    <row r="10" spans="1:8" ht="30" customHeight="1" x14ac:dyDescent="0.2"/>
    <row r="11" spans="1:8" ht="30" customHeight="1" x14ac:dyDescent="0.2"/>
    <row r="12" spans="1:8" ht="30" customHeight="1" x14ac:dyDescent="0.2"/>
    <row r="13" spans="1:8" ht="30" customHeight="1" x14ac:dyDescent="0.2"/>
    <row r="14" spans="1:8" ht="30" customHeight="1" x14ac:dyDescent="0.2"/>
    <row r="15" spans="1:8" ht="30" customHeight="1" x14ac:dyDescent="0.2"/>
    <row r="16" spans="1:8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  <row r="26" ht="30" customHeight="1" x14ac:dyDescent="0.2"/>
    <row r="27" ht="30" customHeight="1" x14ac:dyDescent="0.2"/>
    <row r="28" ht="30" customHeight="1" x14ac:dyDescent="0.2"/>
    <row r="29" ht="30" customHeight="1" x14ac:dyDescent="0.2"/>
    <row r="30" ht="30" customHeight="1" x14ac:dyDescent="0.2"/>
    <row r="31" ht="30" customHeight="1" x14ac:dyDescent="0.2"/>
    <row r="32" ht="30" customHeight="1" x14ac:dyDescent="0.2"/>
    <row r="33" ht="30" customHeight="1" x14ac:dyDescent="0.2"/>
  </sheetData>
  <mergeCells count="6">
    <mergeCell ref="A1:H1"/>
    <mergeCell ref="A2:H2"/>
    <mergeCell ref="A3:A4"/>
    <mergeCell ref="B3:B4"/>
    <mergeCell ref="C3:G3"/>
    <mergeCell ref="H3:H4"/>
  </mergeCells>
  <pageMargins left="0.7" right="0.7" top="1" bottom="0.75" header="0.69" footer="0.3"/>
  <pageSetup paperSize="9" scale="56" orientation="portrait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37"/>
  <sheetViews>
    <sheetView rightToLeft="1" view="pageBreakPreview" zoomScale="68" zoomScaleSheetLayoutView="68" workbookViewId="0">
      <selection activeCell="I14" sqref="I14"/>
    </sheetView>
  </sheetViews>
  <sheetFormatPr defaultColWidth="9.125" defaultRowHeight="18" x14ac:dyDescent="0.25"/>
  <cols>
    <col min="1" max="1" width="23.125" style="313" customWidth="1"/>
    <col min="2" max="2" width="8.75" style="313" customWidth="1"/>
    <col min="3" max="3" width="9" style="313" customWidth="1"/>
    <col min="4" max="4" width="7" style="313" customWidth="1"/>
    <col min="5" max="5" width="6.875" style="313" customWidth="1"/>
    <col min="6" max="6" width="13" style="313" customWidth="1"/>
    <col min="7" max="7" width="8.75" style="313" customWidth="1"/>
    <col min="8" max="8" width="6.25" style="313" customWidth="1"/>
    <col min="9" max="9" width="10.75" style="313" customWidth="1"/>
    <col min="10" max="10" width="8.25" style="313" customWidth="1"/>
    <col min="11" max="11" width="7.875" style="313" customWidth="1"/>
    <col min="12" max="12" width="10" style="313" customWidth="1"/>
    <col min="13" max="13" width="9.25" style="313" customWidth="1"/>
    <col min="14" max="14" width="12.25" style="313" customWidth="1"/>
    <col min="15" max="15" width="15.375" style="313" customWidth="1"/>
    <col min="16" max="16" width="9.625" style="313" customWidth="1"/>
    <col min="17" max="18" width="11.75" style="313" customWidth="1"/>
    <col min="19" max="19" width="34.375" style="359" customWidth="1"/>
    <col min="20" max="16384" width="9.125" style="313"/>
  </cols>
  <sheetData>
    <row r="1" spans="1:25" ht="32.25" customHeight="1" x14ac:dyDescent="0.25">
      <c r="A1" s="1552" t="s">
        <v>861</v>
      </c>
      <c r="B1" s="1552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756" t="s">
        <v>862</v>
      </c>
    </row>
    <row r="2" spans="1:25" ht="31.5" customHeight="1" x14ac:dyDescent="0.25">
      <c r="A2" s="1529" t="s">
        <v>852</v>
      </c>
      <c r="B2" s="1529"/>
      <c r="C2" s="1529"/>
      <c r="D2" s="1529"/>
      <c r="E2" s="1529"/>
      <c r="F2" s="1529"/>
      <c r="G2" s="1529"/>
      <c r="H2" s="1529"/>
      <c r="I2" s="1529"/>
      <c r="J2" s="1529"/>
      <c r="K2" s="1529"/>
      <c r="L2" s="1529"/>
      <c r="M2" s="1529"/>
      <c r="N2" s="1529"/>
      <c r="O2" s="1529"/>
      <c r="P2" s="1529"/>
      <c r="Q2" s="1529"/>
      <c r="R2" s="1529"/>
      <c r="S2" s="1529"/>
    </row>
    <row r="3" spans="1:25" ht="31.5" customHeight="1" thickBot="1" x14ac:dyDescent="0.3">
      <c r="A3" s="1553" t="s">
        <v>802</v>
      </c>
      <c r="B3" s="1553"/>
      <c r="C3" s="1553"/>
      <c r="D3" s="1553"/>
      <c r="E3" s="1553"/>
      <c r="F3" s="1553"/>
      <c r="G3" s="1553"/>
      <c r="H3" s="1553"/>
      <c r="I3" s="1553"/>
      <c r="J3" s="1553"/>
      <c r="K3" s="1553"/>
      <c r="L3" s="1553"/>
      <c r="M3" s="1553"/>
      <c r="N3" s="1553"/>
      <c r="O3" s="1553"/>
      <c r="P3" s="1553"/>
      <c r="Q3" s="1553"/>
      <c r="R3" s="1553"/>
      <c r="S3" s="1553"/>
    </row>
    <row r="4" spans="1:25" ht="33" customHeight="1" thickBot="1" x14ac:dyDescent="0.3">
      <c r="A4" s="1554" t="s">
        <v>290</v>
      </c>
      <c r="B4" s="1548" t="s">
        <v>737</v>
      </c>
      <c r="C4" s="1548"/>
      <c r="D4" s="1548"/>
      <c r="E4" s="1548"/>
      <c r="F4" s="1548"/>
      <c r="G4" s="1548" t="s">
        <v>736</v>
      </c>
      <c r="H4" s="1548"/>
      <c r="I4" s="1548"/>
      <c r="J4" s="1548"/>
      <c r="K4" s="1548"/>
      <c r="L4" s="1548"/>
      <c r="M4" s="1548"/>
      <c r="N4" s="1548" t="s">
        <v>12</v>
      </c>
      <c r="O4" s="1548" t="s">
        <v>16</v>
      </c>
      <c r="P4" s="1548" t="s">
        <v>901</v>
      </c>
      <c r="Q4" s="1548" t="s">
        <v>820</v>
      </c>
      <c r="R4" s="1557" t="s">
        <v>17</v>
      </c>
      <c r="S4" s="1559" t="s">
        <v>405</v>
      </c>
    </row>
    <row r="5" spans="1:25" ht="27.75" customHeight="1" thickBot="1" x14ac:dyDescent="0.3">
      <c r="A5" s="1555"/>
      <c r="B5" s="1548" t="s">
        <v>292</v>
      </c>
      <c r="C5" s="1548" t="s">
        <v>199</v>
      </c>
      <c r="D5" s="1548" t="s">
        <v>18</v>
      </c>
      <c r="E5" s="1548" t="s">
        <v>19</v>
      </c>
      <c r="F5" s="1548" t="s">
        <v>4</v>
      </c>
      <c r="G5" s="1548" t="s">
        <v>20</v>
      </c>
      <c r="H5" s="1548" t="s">
        <v>21</v>
      </c>
      <c r="I5" s="1550" t="s">
        <v>1000</v>
      </c>
      <c r="J5" s="1550"/>
      <c r="K5" s="1550"/>
      <c r="L5" s="1550"/>
      <c r="M5" s="1548" t="s">
        <v>25</v>
      </c>
      <c r="N5" s="1549"/>
      <c r="O5" s="1549"/>
      <c r="P5" s="1549"/>
      <c r="Q5" s="1549"/>
      <c r="R5" s="1558"/>
      <c r="S5" s="1560"/>
    </row>
    <row r="6" spans="1:25" ht="51.75" customHeight="1" x14ac:dyDescent="0.35">
      <c r="A6" s="1555"/>
      <c r="B6" s="1562"/>
      <c r="C6" s="1563"/>
      <c r="D6" s="1549"/>
      <c r="E6" s="1549"/>
      <c r="F6" s="1549"/>
      <c r="G6" s="1549"/>
      <c r="H6" s="1549"/>
      <c r="I6" s="1312" t="s">
        <v>23</v>
      </c>
      <c r="J6" s="1312" t="s">
        <v>24</v>
      </c>
      <c r="K6" s="1050" t="s">
        <v>193</v>
      </c>
      <c r="L6" s="1050" t="s">
        <v>194</v>
      </c>
      <c r="M6" s="1549"/>
      <c r="N6" s="1549"/>
      <c r="O6" s="1549"/>
      <c r="P6" s="1549"/>
      <c r="Q6" s="1549"/>
      <c r="R6" s="1558"/>
      <c r="S6" s="1560"/>
      <c r="T6" s="261"/>
    </row>
    <row r="7" spans="1:25" ht="75.75" customHeight="1" thickBot="1" x14ac:dyDescent="0.4">
      <c r="A7" s="1556"/>
      <c r="B7" s="1315" t="s">
        <v>407</v>
      </c>
      <c r="C7" s="1315" t="s">
        <v>408</v>
      </c>
      <c r="D7" s="1315" t="s">
        <v>409</v>
      </c>
      <c r="E7" s="1315" t="s">
        <v>391</v>
      </c>
      <c r="F7" s="1315" t="s">
        <v>395</v>
      </c>
      <c r="G7" s="1315" t="s">
        <v>396</v>
      </c>
      <c r="H7" s="1315" t="s">
        <v>410</v>
      </c>
      <c r="I7" s="1315" t="s">
        <v>399</v>
      </c>
      <c r="J7" s="1316" t="s">
        <v>411</v>
      </c>
      <c r="K7" s="1315" t="s">
        <v>412</v>
      </c>
      <c r="L7" s="1315" t="s">
        <v>440</v>
      </c>
      <c r="M7" s="1315" t="s">
        <v>402</v>
      </c>
      <c r="N7" s="1315" t="s">
        <v>413</v>
      </c>
      <c r="O7" s="1315" t="s">
        <v>403</v>
      </c>
      <c r="P7" s="1315" t="s">
        <v>395</v>
      </c>
      <c r="Q7" s="1315" t="s">
        <v>821</v>
      </c>
      <c r="R7" s="1315" t="s">
        <v>414</v>
      </c>
      <c r="S7" s="1561"/>
      <c r="T7" s="261"/>
      <c r="V7" s="509"/>
    </row>
    <row r="8" spans="1:25" ht="21.95" customHeight="1" thickBot="1" x14ac:dyDescent="0.3">
      <c r="A8" s="504" t="s">
        <v>745</v>
      </c>
      <c r="B8" s="507"/>
      <c r="C8" s="507"/>
      <c r="D8" s="507"/>
      <c r="E8" s="507"/>
      <c r="F8" s="507"/>
      <c r="G8" s="507"/>
      <c r="H8" s="507"/>
      <c r="I8" s="506"/>
      <c r="J8" s="506"/>
      <c r="K8" s="507"/>
      <c r="L8" s="507"/>
      <c r="M8" s="507"/>
      <c r="N8" s="507"/>
      <c r="O8" s="507"/>
      <c r="P8" s="749"/>
      <c r="Q8" s="749"/>
      <c r="R8" s="507"/>
      <c r="S8" s="505" t="s">
        <v>615</v>
      </c>
    </row>
    <row r="9" spans="1:25" s="314" customFormat="1" ht="21.95" customHeight="1" x14ac:dyDescent="0.25">
      <c r="A9" s="1080" t="s">
        <v>198</v>
      </c>
      <c r="B9" s="1274">
        <v>202</v>
      </c>
      <c r="C9" s="1274">
        <v>43</v>
      </c>
      <c r="D9" s="1274">
        <v>93</v>
      </c>
      <c r="E9" s="1274">
        <v>23</v>
      </c>
      <c r="F9" s="1274">
        <v>361</v>
      </c>
      <c r="G9" s="1274">
        <v>11</v>
      </c>
      <c r="H9" s="1274">
        <v>0</v>
      </c>
      <c r="I9" s="1274">
        <v>0</v>
      </c>
      <c r="J9" s="1274">
        <v>0</v>
      </c>
      <c r="K9" s="1274">
        <v>0</v>
      </c>
      <c r="L9" s="1274">
        <v>4</v>
      </c>
      <c r="M9" s="1274">
        <v>4</v>
      </c>
      <c r="N9" s="1274">
        <v>15</v>
      </c>
      <c r="O9" s="1274">
        <v>0</v>
      </c>
      <c r="P9" s="922">
        <v>376</v>
      </c>
      <c r="Q9" s="922">
        <v>0</v>
      </c>
      <c r="R9" s="1274">
        <v>376</v>
      </c>
      <c r="S9" s="1010" t="s">
        <v>416</v>
      </c>
      <c r="T9" s="397"/>
      <c r="V9" s="508"/>
    </row>
    <row r="10" spans="1:25" s="315" customFormat="1" ht="21.95" customHeight="1" x14ac:dyDescent="0.2">
      <c r="A10" s="767" t="s">
        <v>310</v>
      </c>
      <c r="B10" s="1275">
        <v>317</v>
      </c>
      <c r="C10" s="1275">
        <v>182</v>
      </c>
      <c r="D10" s="1275">
        <v>53</v>
      </c>
      <c r="E10" s="1275">
        <v>417</v>
      </c>
      <c r="F10" s="1275">
        <v>969</v>
      </c>
      <c r="G10" s="1275">
        <v>265</v>
      </c>
      <c r="H10" s="1275">
        <v>46</v>
      </c>
      <c r="I10" s="1275">
        <v>8</v>
      </c>
      <c r="J10" s="1275">
        <v>0</v>
      </c>
      <c r="K10" s="1275">
        <v>0</v>
      </c>
      <c r="L10" s="1275">
        <v>3</v>
      </c>
      <c r="M10" s="1274">
        <v>11</v>
      </c>
      <c r="N10" s="1274">
        <v>322</v>
      </c>
      <c r="O10" s="1275">
        <v>36</v>
      </c>
      <c r="P10" s="922">
        <v>1327</v>
      </c>
      <c r="Q10" s="922">
        <v>2</v>
      </c>
      <c r="R10" s="1274">
        <v>1329</v>
      </c>
      <c r="S10" s="1001" t="s">
        <v>417</v>
      </c>
      <c r="Y10" s="503"/>
    </row>
    <row r="11" spans="1:25" ht="21.95" customHeight="1" x14ac:dyDescent="0.25">
      <c r="A11" s="767" t="s">
        <v>33</v>
      </c>
      <c r="B11" s="1275">
        <v>14723</v>
      </c>
      <c r="C11" s="1275">
        <v>2663</v>
      </c>
      <c r="D11" s="1275">
        <v>176</v>
      </c>
      <c r="E11" s="1275">
        <v>1042</v>
      </c>
      <c r="F11" s="1275">
        <v>18604</v>
      </c>
      <c r="G11" s="1275">
        <v>20473</v>
      </c>
      <c r="H11" s="1275">
        <v>80</v>
      </c>
      <c r="I11" s="1275">
        <v>577</v>
      </c>
      <c r="J11" s="1275">
        <v>97</v>
      </c>
      <c r="K11" s="1275">
        <v>165</v>
      </c>
      <c r="L11" s="1275">
        <v>1412</v>
      </c>
      <c r="M11" s="1274">
        <v>2251</v>
      </c>
      <c r="N11" s="1274">
        <v>22804</v>
      </c>
      <c r="O11" s="1275">
        <v>3124</v>
      </c>
      <c r="P11" s="922">
        <v>44532</v>
      </c>
      <c r="Q11" s="922">
        <v>2497</v>
      </c>
      <c r="R11" s="1274">
        <v>47029</v>
      </c>
      <c r="S11" s="1001" t="s">
        <v>418</v>
      </c>
    </row>
    <row r="12" spans="1:25" ht="21.95" customHeight="1" x14ac:dyDescent="0.25">
      <c r="A12" s="767" t="s">
        <v>45</v>
      </c>
      <c r="B12" s="1275">
        <v>147</v>
      </c>
      <c r="C12" s="1275">
        <v>53</v>
      </c>
      <c r="D12" s="1275">
        <v>31</v>
      </c>
      <c r="E12" s="1275">
        <v>672</v>
      </c>
      <c r="F12" s="1275">
        <v>903</v>
      </c>
      <c r="G12" s="1275">
        <v>228</v>
      </c>
      <c r="H12" s="1275">
        <v>0</v>
      </c>
      <c r="I12" s="1275">
        <v>2</v>
      </c>
      <c r="J12" s="1275">
        <v>1</v>
      </c>
      <c r="K12" s="1275">
        <v>2</v>
      </c>
      <c r="L12" s="1275">
        <v>6</v>
      </c>
      <c r="M12" s="1274">
        <v>11</v>
      </c>
      <c r="N12" s="1274">
        <v>239</v>
      </c>
      <c r="O12" s="1275">
        <v>7</v>
      </c>
      <c r="P12" s="922">
        <v>1149</v>
      </c>
      <c r="Q12" s="922">
        <v>3</v>
      </c>
      <c r="R12" s="1274">
        <v>1152</v>
      </c>
      <c r="S12" s="1001" t="s">
        <v>419</v>
      </c>
    </row>
    <row r="13" spans="1:25" ht="21.95" customHeight="1" x14ac:dyDescent="0.25">
      <c r="A13" s="767" t="s">
        <v>37</v>
      </c>
      <c r="B13" s="1275">
        <v>616</v>
      </c>
      <c r="C13" s="1275">
        <v>165</v>
      </c>
      <c r="D13" s="1275">
        <v>84</v>
      </c>
      <c r="E13" s="1275">
        <v>410</v>
      </c>
      <c r="F13" s="1275">
        <v>1275</v>
      </c>
      <c r="G13" s="1275">
        <v>797</v>
      </c>
      <c r="H13" s="1275">
        <v>78</v>
      </c>
      <c r="I13" s="1275">
        <v>51</v>
      </c>
      <c r="J13" s="1275">
        <v>1</v>
      </c>
      <c r="K13" s="1275">
        <v>12</v>
      </c>
      <c r="L13" s="1275">
        <v>37</v>
      </c>
      <c r="M13" s="1274">
        <v>101</v>
      </c>
      <c r="N13" s="1274">
        <v>976</v>
      </c>
      <c r="O13" s="1275">
        <v>1040</v>
      </c>
      <c r="P13" s="922">
        <v>3291</v>
      </c>
      <c r="Q13" s="922">
        <v>74</v>
      </c>
      <c r="R13" s="1274">
        <v>3365</v>
      </c>
      <c r="S13" s="1001" t="s">
        <v>420</v>
      </c>
    </row>
    <row r="14" spans="1:25" ht="21.95" customHeight="1" x14ac:dyDescent="0.25">
      <c r="A14" s="767" t="s">
        <v>138</v>
      </c>
      <c r="B14" s="1275">
        <v>191</v>
      </c>
      <c r="C14" s="1275">
        <v>60</v>
      </c>
      <c r="D14" s="1275">
        <v>280</v>
      </c>
      <c r="E14" s="1275">
        <v>146</v>
      </c>
      <c r="F14" s="1275">
        <v>677</v>
      </c>
      <c r="G14" s="1275">
        <v>292</v>
      </c>
      <c r="H14" s="1275">
        <v>15</v>
      </c>
      <c r="I14" s="1275">
        <v>6</v>
      </c>
      <c r="J14" s="1275">
        <v>11</v>
      </c>
      <c r="K14" s="1275">
        <v>0</v>
      </c>
      <c r="L14" s="1275">
        <v>51</v>
      </c>
      <c r="M14" s="1274">
        <v>68</v>
      </c>
      <c r="N14" s="1274">
        <v>375</v>
      </c>
      <c r="O14" s="1275">
        <v>87</v>
      </c>
      <c r="P14" s="922">
        <v>1139</v>
      </c>
      <c r="Q14" s="922">
        <v>9</v>
      </c>
      <c r="R14" s="1274">
        <v>1148</v>
      </c>
      <c r="S14" s="1001" t="s">
        <v>421</v>
      </c>
    </row>
    <row r="15" spans="1:25" ht="21.95" customHeight="1" x14ac:dyDescent="0.25">
      <c r="A15" s="767" t="s">
        <v>36</v>
      </c>
      <c r="B15" s="1275">
        <v>198</v>
      </c>
      <c r="C15" s="1275">
        <v>73</v>
      </c>
      <c r="D15" s="1275">
        <v>114</v>
      </c>
      <c r="E15" s="1275">
        <v>467</v>
      </c>
      <c r="F15" s="1275">
        <v>852</v>
      </c>
      <c r="G15" s="1275">
        <v>632</v>
      </c>
      <c r="H15" s="1275">
        <v>5</v>
      </c>
      <c r="I15" s="1275">
        <v>200</v>
      </c>
      <c r="J15" s="1275">
        <v>1</v>
      </c>
      <c r="K15" s="1275">
        <v>17</v>
      </c>
      <c r="L15" s="1275">
        <v>23</v>
      </c>
      <c r="M15" s="1274">
        <v>241</v>
      </c>
      <c r="N15" s="1274">
        <v>878</v>
      </c>
      <c r="O15" s="1275">
        <v>25</v>
      </c>
      <c r="P15" s="922">
        <v>1755</v>
      </c>
      <c r="Q15" s="922">
        <v>6</v>
      </c>
      <c r="R15" s="1274">
        <v>1761</v>
      </c>
      <c r="S15" s="1001" t="s">
        <v>422</v>
      </c>
    </row>
    <row r="16" spans="1:25" ht="21.95" customHeight="1" x14ac:dyDescent="0.25">
      <c r="A16" s="767" t="s">
        <v>38</v>
      </c>
      <c r="B16" s="1275">
        <v>82</v>
      </c>
      <c r="C16" s="1275">
        <v>45</v>
      </c>
      <c r="D16" s="1275">
        <v>3</v>
      </c>
      <c r="E16" s="1275">
        <v>153</v>
      </c>
      <c r="F16" s="1275">
        <v>283</v>
      </c>
      <c r="G16" s="1275">
        <v>255</v>
      </c>
      <c r="H16" s="1275">
        <v>0</v>
      </c>
      <c r="I16" s="1275">
        <v>6</v>
      </c>
      <c r="J16" s="1275">
        <v>0</v>
      </c>
      <c r="K16" s="1275">
        <v>0</v>
      </c>
      <c r="L16" s="1275">
        <v>1</v>
      </c>
      <c r="M16" s="1274">
        <v>7</v>
      </c>
      <c r="N16" s="1274">
        <v>262</v>
      </c>
      <c r="O16" s="1275">
        <v>3</v>
      </c>
      <c r="P16" s="922">
        <v>548</v>
      </c>
      <c r="Q16" s="922">
        <v>1</v>
      </c>
      <c r="R16" s="1274">
        <v>549</v>
      </c>
      <c r="S16" s="1001" t="s">
        <v>423</v>
      </c>
    </row>
    <row r="17" spans="1:19" ht="21.95" customHeight="1" x14ac:dyDescent="0.25">
      <c r="A17" s="767" t="s">
        <v>125</v>
      </c>
      <c r="B17" s="1275">
        <v>328</v>
      </c>
      <c r="C17" s="1275">
        <v>64</v>
      </c>
      <c r="D17" s="1275">
        <v>6</v>
      </c>
      <c r="E17" s="1275">
        <v>137</v>
      </c>
      <c r="F17" s="1275">
        <v>535</v>
      </c>
      <c r="G17" s="1275">
        <v>184</v>
      </c>
      <c r="H17" s="1275">
        <v>0</v>
      </c>
      <c r="I17" s="1275">
        <v>5</v>
      </c>
      <c r="J17" s="1275">
        <v>6</v>
      </c>
      <c r="K17" s="1275">
        <v>416</v>
      </c>
      <c r="L17" s="1275">
        <v>0</v>
      </c>
      <c r="M17" s="1274">
        <v>427</v>
      </c>
      <c r="N17" s="1274">
        <v>611</v>
      </c>
      <c r="O17" s="1275">
        <v>78</v>
      </c>
      <c r="P17" s="922">
        <v>1224</v>
      </c>
      <c r="Q17" s="922">
        <v>0</v>
      </c>
      <c r="R17" s="1274">
        <v>1224</v>
      </c>
      <c r="S17" s="1001" t="s">
        <v>424</v>
      </c>
    </row>
    <row r="18" spans="1:19" ht="21.95" customHeight="1" x14ac:dyDescent="0.25">
      <c r="A18" s="767" t="s">
        <v>48</v>
      </c>
      <c r="B18" s="1275">
        <v>223</v>
      </c>
      <c r="C18" s="1275">
        <v>161</v>
      </c>
      <c r="D18" s="1275">
        <v>94</v>
      </c>
      <c r="E18" s="1275">
        <v>171</v>
      </c>
      <c r="F18" s="1275">
        <v>649</v>
      </c>
      <c r="G18" s="1275">
        <v>153</v>
      </c>
      <c r="H18" s="1275">
        <v>2</v>
      </c>
      <c r="I18" s="1275">
        <v>7</v>
      </c>
      <c r="J18" s="1275">
        <v>1</v>
      </c>
      <c r="K18" s="1275">
        <v>0</v>
      </c>
      <c r="L18" s="1275">
        <v>2</v>
      </c>
      <c r="M18" s="1274">
        <v>10</v>
      </c>
      <c r="N18" s="1274">
        <v>165</v>
      </c>
      <c r="O18" s="1275">
        <v>3</v>
      </c>
      <c r="P18" s="922">
        <v>817</v>
      </c>
      <c r="Q18" s="922">
        <v>3</v>
      </c>
      <c r="R18" s="1274">
        <v>820</v>
      </c>
      <c r="S18" s="1001" t="s">
        <v>425</v>
      </c>
    </row>
    <row r="19" spans="1:19" ht="21.95" customHeight="1" x14ac:dyDescent="0.25">
      <c r="A19" s="767" t="s">
        <v>141</v>
      </c>
      <c r="B19" s="1275">
        <v>241</v>
      </c>
      <c r="C19" s="1275">
        <v>162</v>
      </c>
      <c r="D19" s="1275">
        <v>46</v>
      </c>
      <c r="E19" s="1275">
        <v>282</v>
      </c>
      <c r="F19" s="1275">
        <v>731</v>
      </c>
      <c r="G19" s="1275">
        <v>318</v>
      </c>
      <c r="H19" s="1275">
        <v>0</v>
      </c>
      <c r="I19" s="1275">
        <v>7</v>
      </c>
      <c r="J19" s="1275">
        <v>16</v>
      </c>
      <c r="K19" s="1275">
        <v>9</v>
      </c>
      <c r="L19" s="1275">
        <v>49</v>
      </c>
      <c r="M19" s="1274">
        <v>81</v>
      </c>
      <c r="N19" s="1274">
        <v>399</v>
      </c>
      <c r="O19" s="1275">
        <v>163</v>
      </c>
      <c r="P19" s="922">
        <v>1293</v>
      </c>
      <c r="Q19" s="922">
        <v>0</v>
      </c>
      <c r="R19" s="1274">
        <v>1293</v>
      </c>
      <c r="S19" s="1001" t="s">
        <v>426</v>
      </c>
    </row>
    <row r="20" spans="1:19" ht="21.95" customHeight="1" x14ac:dyDescent="0.25">
      <c r="A20" s="767" t="s">
        <v>40</v>
      </c>
      <c r="B20" s="1275">
        <v>146</v>
      </c>
      <c r="C20" s="1275">
        <v>88</v>
      </c>
      <c r="D20" s="1275">
        <v>92</v>
      </c>
      <c r="E20" s="1275">
        <v>40</v>
      </c>
      <c r="F20" s="1275">
        <v>366</v>
      </c>
      <c r="G20" s="1275">
        <v>4</v>
      </c>
      <c r="H20" s="1275">
        <v>0</v>
      </c>
      <c r="I20" s="1275">
        <v>0</v>
      </c>
      <c r="J20" s="1275">
        <v>0</v>
      </c>
      <c r="K20" s="1275">
        <v>0</v>
      </c>
      <c r="L20" s="1275">
        <v>2</v>
      </c>
      <c r="M20" s="1274">
        <v>2</v>
      </c>
      <c r="N20" s="1274">
        <v>6</v>
      </c>
      <c r="O20" s="1275">
        <v>1</v>
      </c>
      <c r="P20" s="922">
        <v>373</v>
      </c>
      <c r="Q20" s="922">
        <v>0</v>
      </c>
      <c r="R20" s="1274">
        <v>373</v>
      </c>
      <c r="S20" s="1001" t="s">
        <v>427</v>
      </c>
    </row>
    <row r="21" spans="1:19" ht="21.95" customHeight="1" x14ac:dyDescent="0.25">
      <c r="A21" s="767" t="s">
        <v>34</v>
      </c>
      <c r="B21" s="1275">
        <v>324</v>
      </c>
      <c r="C21" s="1275">
        <v>73</v>
      </c>
      <c r="D21" s="1275">
        <v>440</v>
      </c>
      <c r="E21" s="1275">
        <v>308</v>
      </c>
      <c r="F21" s="1275">
        <v>1145</v>
      </c>
      <c r="G21" s="1275">
        <v>651</v>
      </c>
      <c r="H21" s="1275">
        <v>0</v>
      </c>
      <c r="I21" s="1275">
        <v>28</v>
      </c>
      <c r="J21" s="1275">
        <v>42</v>
      </c>
      <c r="K21" s="1275">
        <v>1</v>
      </c>
      <c r="L21" s="1275">
        <v>38</v>
      </c>
      <c r="M21" s="1274">
        <v>109</v>
      </c>
      <c r="N21" s="1274">
        <v>760</v>
      </c>
      <c r="O21" s="1275">
        <v>39</v>
      </c>
      <c r="P21" s="922">
        <v>1944</v>
      </c>
      <c r="Q21" s="922">
        <v>11</v>
      </c>
      <c r="R21" s="1274">
        <v>1955</v>
      </c>
      <c r="S21" s="1001" t="s">
        <v>428</v>
      </c>
    </row>
    <row r="22" spans="1:19" ht="21.95" customHeight="1" x14ac:dyDescent="0.25">
      <c r="A22" s="767" t="s">
        <v>136</v>
      </c>
      <c r="B22" s="1275">
        <v>113</v>
      </c>
      <c r="C22" s="1275">
        <v>108</v>
      </c>
      <c r="D22" s="1275">
        <v>260</v>
      </c>
      <c r="E22" s="1275">
        <v>242</v>
      </c>
      <c r="F22" s="1275">
        <v>723</v>
      </c>
      <c r="G22" s="1275">
        <v>1197</v>
      </c>
      <c r="H22" s="1275">
        <v>3</v>
      </c>
      <c r="I22" s="1275">
        <v>45</v>
      </c>
      <c r="J22" s="1275">
        <v>5</v>
      </c>
      <c r="K22" s="1275">
        <v>17</v>
      </c>
      <c r="L22" s="1275">
        <v>44</v>
      </c>
      <c r="M22" s="1274">
        <v>111</v>
      </c>
      <c r="N22" s="1274">
        <v>1311</v>
      </c>
      <c r="O22" s="1275">
        <v>89</v>
      </c>
      <c r="P22" s="922">
        <v>2123</v>
      </c>
      <c r="Q22" s="922">
        <v>8</v>
      </c>
      <c r="R22" s="1274">
        <v>2131</v>
      </c>
      <c r="S22" s="1001" t="s">
        <v>429</v>
      </c>
    </row>
    <row r="23" spans="1:19" ht="21.95" customHeight="1" x14ac:dyDescent="0.25">
      <c r="A23" s="767" t="s">
        <v>31</v>
      </c>
      <c r="B23" s="1275">
        <v>187</v>
      </c>
      <c r="C23" s="1275">
        <v>299</v>
      </c>
      <c r="D23" s="1275">
        <v>193</v>
      </c>
      <c r="E23" s="1275">
        <v>256</v>
      </c>
      <c r="F23" s="1275">
        <v>935</v>
      </c>
      <c r="G23" s="1275">
        <v>1176</v>
      </c>
      <c r="H23" s="1275">
        <v>1</v>
      </c>
      <c r="I23" s="1275">
        <v>135</v>
      </c>
      <c r="J23" s="1275">
        <v>254</v>
      </c>
      <c r="K23" s="1275">
        <v>96</v>
      </c>
      <c r="L23" s="1275">
        <v>378</v>
      </c>
      <c r="M23" s="1274">
        <v>863</v>
      </c>
      <c r="N23" s="1274">
        <v>2040</v>
      </c>
      <c r="O23" s="1275">
        <v>162</v>
      </c>
      <c r="P23" s="922">
        <v>3137</v>
      </c>
      <c r="Q23" s="922">
        <v>2</v>
      </c>
      <c r="R23" s="1274">
        <v>3139</v>
      </c>
      <c r="S23" s="1001" t="s">
        <v>430</v>
      </c>
    </row>
    <row r="24" spans="1:19" ht="21.95" customHeight="1" x14ac:dyDescent="0.25">
      <c r="A24" s="767" t="s">
        <v>304</v>
      </c>
      <c r="B24" s="1275">
        <v>208</v>
      </c>
      <c r="C24" s="1275">
        <v>156</v>
      </c>
      <c r="D24" s="1275">
        <v>339</v>
      </c>
      <c r="E24" s="1275">
        <v>599</v>
      </c>
      <c r="F24" s="1275">
        <v>1302</v>
      </c>
      <c r="G24" s="1275">
        <v>1134</v>
      </c>
      <c r="H24" s="1275">
        <v>3</v>
      </c>
      <c r="I24" s="1275">
        <v>156</v>
      </c>
      <c r="J24" s="1275">
        <v>106</v>
      </c>
      <c r="K24" s="1275">
        <v>30</v>
      </c>
      <c r="L24" s="1275">
        <v>156</v>
      </c>
      <c r="M24" s="1274">
        <v>448</v>
      </c>
      <c r="N24" s="1274">
        <v>1585</v>
      </c>
      <c r="O24" s="1275">
        <v>428</v>
      </c>
      <c r="P24" s="922">
        <v>3315</v>
      </c>
      <c r="Q24" s="922">
        <v>0</v>
      </c>
      <c r="R24" s="1274">
        <v>3315</v>
      </c>
      <c r="S24" s="1001" t="s">
        <v>431</v>
      </c>
    </row>
    <row r="25" spans="1:19" ht="21.95" customHeight="1" x14ac:dyDescent="0.25">
      <c r="A25" s="767" t="s">
        <v>43</v>
      </c>
      <c r="B25" s="1275">
        <v>201</v>
      </c>
      <c r="C25" s="1275">
        <v>94</v>
      </c>
      <c r="D25" s="1275">
        <v>12</v>
      </c>
      <c r="E25" s="1275">
        <v>31</v>
      </c>
      <c r="F25" s="1275">
        <v>338</v>
      </c>
      <c r="G25" s="1275">
        <v>109</v>
      </c>
      <c r="H25" s="1275">
        <v>1</v>
      </c>
      <c r="I25" s="1275">
        <v>1</v>
      </c>
      <c r="J25" s="1275">
        <v>3</v>
      </c>
      <c r="K25" s="1275">
        <v>0</v>
      </c>
      <c r="L25" s="1275">
        <v>0</v>
      </c>
      <c r="M25" s="1274">
        <v>4</v>
      </c>
      <c r="N25" s="1274">
        <v>114</v>
      </c>
      <c r="O25" s="1275">
        <v>8</v>
      </c>
      <c r="P25" s="922">
        <v>460</v>
      </c>
      <c r="Q25" s="922">
        <v>0</v>
      </c>
      <c r="R25" s="1274">
        <v>460</v>
      </c>
      <c r="S25" s="1001" t="s">
        <v>432</v>
      </c>
    </row>
    <row r="26" spans="1:19" ht="21.95" customHeight="1" x14ac:dyDescent="0.25">
      <c r="A26" s="767" t="s">
        <v>27</v>
      </c>
      <c r="B26" s="1275">
        <v>134</v>
      </c>
      <c r="C26" s="1275">
        <v>125</v>
      </c>
      <c r="D26" s="1275">
        <v>20</v>
      </c>
      <c r="E26" s="1275">
        <v>82</v>
      </c>
      <c r="F26" s="1275">
        <v>361</v>
      </c>
      <c r="G26" s="1275">
        <v>224</v>
      </c>
      <c r="H26" s="1275">
        <v>2</v>
      </c>
      <c r="I26" s="1275">
        <v>3</v>
      </c>
      <c r="J26" s="1275">
        <v>11</v>
      </c>
      <c r="K26" s="1275">
        <v>1</v>
      </c>
      <c r="L26" s="1275">
        <v>3</v>
      </c>
      <c r="M26" s="1274">
        <v>18</v>
      </c>
      <c r="N26" s="1274">
        <v>244</v>
      </c>
      <c r="O26" s="1275">
        <v>77</v>
      </c>
      <c r="P26" s="922">
        <v>682</v>
      </c>
      <c r="Q26" s="922">
        <v>0</v>
      </c>
      <c r="R26" s="1274">
        <v>682</v>
      </c>
      <c r="S26" s="1001" t="s">
        <v>433</v>
      </c>
    </row>
    <row r="27" spans="1:19" ht="21.95" customHeight="1" x14ac:dyDescent="0.25">
      <c r="A27" s="767" t="s">
        <v>35</v>
      </c>
      <c r="B27" s="1275">
        <v>1016</v>
      </c>
      <c r="C27" s="1275">
        <v>640</v>
      </c>
      <c r="D27" s="1275">
        <v>313</v>
      </c>
      <c r="E27" s="1275">
        <v>1040</v>
      </c>
      <c r="F27" s="1275">
        <v>3009</v>
      </c>
      <c r="G27" s="1275">
        <v>954</v>
      </c>
      <c r="H27" s="1275">
        <v>2</v>
      </c>
      <c r="I27" s="1275">
        <v>60</v>
      </c>
      <c r="J27" s="1275">
        <v>13</v>
      </c>
      <c r="K27" s="1275">
        <v>43</v>
      </c>
      <c r="L27" s="1275">
        <v>25</v>
      </c>
      <c r="M27" s="1274">
        <v>141</v>
      </c>
      <c r="N27" s="1274">
        <v>1097</v>
      </c>
      <c r="O27" s="1275">
        <v>110</v>
      </c>
      <c r="P27" s="922">
        <v>4216</v>
      </c>
      <c r="Q27" s="922">
        <v>28</v>
      </c>
      <c r="R27" s="1274">
        <v>4244</v>
      </c>
      <c r="S27" s="1001" t="s">
        <v>434</v>
      </c>
    </row>
    <row r="28" spans="1:19" ht="21.95" customHeight="1" x14ac:dyDescent="0.25">
      <c r="A28" s="767" t="s">
        <v>39</v>
      </c>
      <c r="B28" s="1275">
        <v>324</v>
      </c>
      <c r="C28" s="1275">
        <v>144</v>
      </c>
      <c r="D28" s="1275">
        <v>91</v>
      </c>
      <c r="E28" s="1275">
        <v>190</v>
      </c>
      <c r="F28" s="1275">
        <v>749</v>
      </c>
      <c r="G28" s="1275">
        <v>416</v>
      </c>
      <c r="H28" s="1275">
        <v>8</v>
      </c>
      <c r="I28" s="1275">
        <v>40</v>
      </c>
      <c r="J28" s="1275">
        <v>1</v>
      </c>
      <c r="K28" s="1275">
        <v>3</v>
      </c>
      <c r="L28" s="1275">
        <v>37</v>
      </c>
      <c r="M28" s="1274">
        <v>81</v>
      </c>
      <c r="N28" s="1274">
        <v>505</v>
      </c>
      <c r="O28" s="1275">
        <v>253</v>
      </c>
      <c r="P28" s="922">
        <v>1507</v>
      </c>
      <c r="Q28" s="922">
        <v>17</v>
      </c>
      <c r="R28" s="1274">
        <v>1524</v>
      </c>
      <c r="S28" s="1001" t="s">
        <v>435</v>
      </c>
    </row>
    <row r="29" spans="1:19" ht="21.95" customHeight="1" x14ac:dyDescent="0.25">
      <c r="A29" s="767" t="s">
        <v>46</v>
      </c>
      <c r="B29" s="1275">
        <v>147</v>
      </c>
      <c r="C29" s="1275">
        <v>2</v>
      </c>
      <c r="D29" s="1275">
        <v>163</v>
      </c>
      <c r="E29" s="1275">
        <v>44</v>
      </c>
      <c r="F29" s="1275">
        <v>356</v>
      </c>
      <c r="G29" s="1275">
        <v>263</v>
      </c>
      <c r="H29" s="1275">
        <v>2</v>
      </c>
      <c r="I29" s="1275">
        <v>12</v>
      </c>
      <c r="J29" s="1275">
        <v>6</v>
      </c>
      <c r="K29" s="1275">
        <v>0</v>
      </c>
      <c r="L29" s="1275">
        <v>6</v>
      </c>
      <c r="M29" s="1274">
        <v>24</v>
      </c>
      <c r="N29" s="1274">
        <v>289</v>
      </c>
      <c r="O29" s="1275">
        <v>23</v>
      </c>
      <c r="P29" s="922">
        <v>668</v>
      </c>
      <c r="Q29" s="922">
        <v>0</v>
      </c>
      <c r="R29" s="1274">
        <v>668</v>
      </c>
      <c r="S29" s="1001" t="s">
        <v>436</v>
      </c>
    </row>
    <row r="30" spans="1:19" ht="21.95" customHeight="1" x14ac:dyDescent="0.25">
      <c r="A30" s="767" t="s">
        <v>312</v>
      </c>
      <c r="B30" s="1275">
        <v>57</v>
      </c>
      <c r="C30" s="1275">
        <v>0</v>
      </c>
      <c r="D30" s="1275">
        <v>28</v>
      </c>
      <c r="E30" s="1275">
        <v>36</v>
      </c>
      <c r="F30" s="1275">
        <v>121</v>
      </c>
      <c r="G30" s="1275">
        <v>151</v>
      </c>
      <c r="H30" s="1275">
        <v>6</v>
      </c>
      <c r="I30" s="1275">
        <v>0</v>
      </c>
      <c r="J30" s="1275">
        <v>0</v>
      </c>
      <c r="K30" s="1275">
        <v>0</v>
      </c>
      <c r="L30" s="1275">
        <v>0</v>
      </c>
      <c r="M30" s="1274">
        <v>0</v>
      </c>
      <c r="N30" s="1274">
        <v>157</v>
      </c>
      <c r="O30" s="1275">
        <v>0</v>
      </c>
      <c r="P30" s="922">
        <v>278</v>
      </c>
      <c r="Q30" s="922">
        <v>0</v>
      </c>
      <c r="R30" s="1274">
        <v>278</v>
      </c>
      <c r="S30" s="1001" t="s">
        <v>437</v>
      </c>
    </row>
    <row r="31" spans="1:19" ht="21.95" customHeight="1" x14ac:dyDescent="0.25">
      <c r="A31" s="767" t="s">
        <v>49</v>
      </c>
      <c r="B31" s="1275">
        <v>109</v>
      </c>
      <c r="C31" s="1275">
        <v>102</v>
      </c>
      <c r="D31" s="1275">
        <v>0</v>
      </c>
      <c r="E31" s="1275">
        <v>53</v>
      </c>
      <c r="F31" s="1275">
        <v>264</v>
      </c>
      <c r="G31" s="1275">
        <v>146</v>
      </c>
      <c r="H31" s="1275">
        <v>0</v>
      </c>
      <c r="I31" s="1275">
        <v>3</v>
      </c>
      <c r="J31" s="1275">
        <v>0</v>
      </c>
      <c r="K31" s="1275">
        <v>0</v>
      </c>
      <c r="L31" s="1275">
        <v>1</v>
      </c>
      <c r="M31" s="1274">
        <v>4</v>
      </c>
      <c r="N31" s="1274">
        <v>150</v>
      </c>
      <c r="O31" s="1275">
        <v>8</v>
      </c>
      <c r="P31" s="922">
        <v>422</v>
      </c>
      <c r="Q31" s="922">
        <v>11</v>
      </c>
      <c r="R31" s="1274">
        <v>433</v>
      </c>
      <c r="S31" s="1001" t="s">
        <v>438</v>
      </c>
    </row>
    <row r="32" spans="1:19" ht="21.95" customHeight="1" x14ac:dyDescent="0.25">
      <c r="A32" s="767" t="s">
        <v>376</v>
      </c>
      <c r="B32" s="1275">
        <v>212</v>
      </c>
      <c r="C32" s="1275">
        <v>3</v>
      </c>
      <c r="D32" s="1275">
        <v>1</v>
      </c>
      <c r="E32" s="1275">
        <v>66</v>
      </c>
      <c r="F32" s="1275">
        <v>282</v>
      </c>
      <c r="G32" s="1275">
        <v>0</v>
      </c>
      <c r="H32" s="1275">
        <v>0</v>
      </c>
      <c r="I32" s="1275">
        <v>0</v>
      </c>
      <c r="J32" s="1275">
        <v>0</v>
      </c>
      <c r="K32" s="1275">
        <v>0</v>
      </c>
      <c r="L32" s="1275">
        <v>0</v>
      </c>
      <c r="M32" s="1274">
        <v>0</v>
      </c>
      <c r="N32" s="1274">
        <v>0</v>
      </c>
      <c r="O32" s="1275">
        <v>2</v>
      </c>
      <c r="P32" s="922">
        <v>284</v>
      </c>
      <c r="Q32" s="922">
        <v>4</v>
      </c>
      <c r="R32" s="1274">
        <v>288</v>
      </c>
      <c r="S32" s="1001" t="s">
        <v>579</v>
      </c>
    </row>
    <row r="33" spans="1:19" ht="21.95" customHeight="1" thickBot="1" x14ac:dyDescent="0.3">
      <c r="A33" s="396" t="s">
        <v>377</v>
      </c>
      <c r="B33" s="895">
        <v>6</v>
      </c>
      <c r="C33" s="895">
        <v>24</v>
      </c>
      <c r="D33" s="895">
        <v>0</v>
      </c>
      <c r="E33" s="895">
        <v>0</v>
      </c>
      <c r="F33" s="895">
        <v>30</v>
      </c>
      <c r="G33" s="895">
        <v>115</v>
      </c>
      <c r="H33" s="895">
        <v>0</v>
      </c>
      <c r="I33" s="895">
        <v>3</v>
      </c>
      <c r="J33" s="895">
        <v>6</v>
      </c>
      <c r="K33" s="895">
        <v>0</v>
      </c>
      <c r="L33" s="895">
        <v>2</v>
      </c>
      <c r="M33" s="1274">
        <v>11</v>
      </c>
      <c r="N33" s="1274">
        <v>126</v>
      </c>
      <c r="O33" s="895">
        <v>0</v>
      </c>
      <c r="P33" s="895">
        <v>156</v>
      </c>
      <c r="Q33" s="895">
        <v>0</v>
      </c>
      <c r="R33" s="1274">
        <v>156</v>
      </c>
      <c r="S33" s="481" t="s">
        <v>439</v>
      </c>
    </row>
    <row r="34" spans="1:19" ht="20.100000000000001" customHeight="1" thickBot="1" x14ac:dyDescent="0.3">
      <c r="A34" s="610" t="s">
        <v>363</v>
      </c>
      <c r="B34" s="1289">
        <f>SUM(B9:B33)</f>
        <v>20452</v>
      </c>
      <c r="C34" s="1289">
        <f t="shared" ref="C34:R34" si="0">SUM(C9:C33)</f>
        <v>5529</v>
      </c>
      <c r="D34" s="1289">
        <f t="shared" si="0"/>
        <v>2932</v>
      </c>
      <c r="E34" s="1289">
        <f t="shared" si="0"/>
        <v>6907</v>
      </c>
      <c r="F34" s="1289">
        <f t="shared" si="0"/>
        <v>35820</v>
      </c>
      <c r="G34" s="1289">
        <f t="shared" si="0"/>
        <v>30148</v>
      </c>
      <c r="H34" s="1289">
        <f t="shared" si="0"/>
        <v>254</v>
      </c>
      <c r="I34" s="1289">
        <f t="shared" si="0"/>
        <v>1355</v>
      </c>
      <c r="J34" s="1289">
        <f t="shared" si="0"/>
        <v>581</v>
      </c>
      <c r="K34" s="1289">
        <f t="shared" si="0"/>
        <v>812</v>
      </c>
      <c r="L34" s="1289">
        <f t="shared" si="0"/>
        <v>2280</v>
      </c>
      <c r="M34" s="1289">
        <f t="shared" si="0"/>
        <v>5028</v>
      </c>
      <c r="N34" s="1289">
        <f t="shared" si="0"/>
        <v>35430</v>
      </c>
      <c r="O34" s="1289">
        <f t="shared" si="0"/>
        <v>5766</v>
      </c>
      <c r="P34" s="1289">
        <f t="shared" si="0"/>
        <v>77016</v>
      </c>
      <c r="Q34" s="1289">
        <f t="shared" si="0"/>
        <v>2676</v>
      </c>
      <c r="R34" s="1289">
        <f t="shared" si="0"/>
        <v>79692</v>
      </c>
      <c r="S34" s="611" t="s">
        <v>395</v>
      </c>
    </row>
    <row r="35" spans="1:19" x14ac:dyDescent="0.25">
      <c r="A35" s="316"/>
      <c r="B35" s="312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805"/>
      <c r="Q35" s="800"/>
      <c r="R35" s="312"/>
    </row>
    <row r="36" spans="1:19" x14ac:dyDescent="0.25">
      <c r="A36" s="99"/>
      <c r="B36" s="317"/>
      <c r="C36" s="317"/>
      <c r="D36" s="317"/>
      <c r="E36" s="317"/>
      <c r="F36" s="317"/>
      <c r="G36" s="317"/>
      <c r="H36" s="317"/>
      <c r="I36" s="317"/>
      <c r="J36" s="317"/>
      <c r="K36" s="317" t="s">
        <v>107</v>
      </c>
      <c r="L36" s="317"/>
      <c r="M36" s="317"/>
      <c r="N36" s="317"/>
      <c r="O36" s="317"/>
      <c r="P36" s="317"/>
    </row>
    <row r="37" spans="1:19" x14ac:dyDescent="0.25">
      <c r="A37" s="1568" t="s">
        <v>912</v>
      </c>
      <c r="B37" s="1568"/>
      <c r="C37" s="1568"/>
      <c r="D37" s="1568"/>
      <c r="E37" s="1568"/>
      <c r="F37" s="1568"/>
      <c r="G37" s="1568"/>
      <c r="H37" s="1568"/>
      <c r="I37" s="1568"/>
      <c r="J37" s="1568"/>
      <c r="K37" s="1568"/>
      <c r="L37" s="1568"/>
      <c r="M37" s="1568"/>
      <c r="N37" s="1568"/>
      <c r="O37" s="1568"/>
      <c r="P37" s="1568"/>
      <c r="Q37" s="1568"/>
      <c r="R37" s="1568"/>
      <c r="S37" s="817"/>
    </row>
  </sheetData>
  <mergeCells count="22">
    <mergeCell ref="A37:R37"/>
    <mergeCell ref="S4:S7"/>
    <mergeCell ref="A2:S2"/>
    <mergeCell ref="A3:S3"/>
    <mergeCell ref="I5:L5"/>
    <mergeCell ref="M5:M6"/>
    <mergeCell ref="R4:R6"/>
    <mergeCell ref="N4:N6"/>
    <mergeCell ref="O4:O6"/>
    <mergeCell ref="A4:A7"/>
    <mergeCell ref="Q4:Q6"/>
    <mergeCell ref="P4:P6"/>
    <mergeCell ref="A1:B1"/>
    <mergeCell ref="B4:F4"/>
    <mergeCell ref="G4:M4"/>
    <mergeCell ref="B5:B6"/>
    <mergeCell ref="C5:C6"/>
    <mergeCell ref="H5:H6"/>
    <mergeCell ref="D5:D6"/>
    <mergeCell ref="E5:E6"/>
    <mergeCell ref="F5:F6"/>
    <mergeCell ref="G5:G6"/>
  </mergeCells>
  <printOptions horizontalCentered="1" verticalCentered="1"/>
  <pageMargins left="0.16" right="0.24" top="0.52" bottom="0.24" header="0.41" footer="0.48"/>
  <pageSetup scale="60" orientation="landscape" r:id="rId1"/>
  <headerFooter>
    <oddFooter>&amp;C&amp;14 12</oddFooter>
  </headerFooter>
  <rowBreaks count="1" manualBreakCount="1">
    <brk id="34" max="1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67"/>
  <sheetViews>
    <sheetView rightToLeft="1" view="pageBreakPreview" zoomScale="71" zoomScaleNormal="70" zoomScaleSheetLayoutView="71" workbookViewId="0">
      <selection activeCell="C9" sqref="C9"/>
    </sheetView>
  </sheetViews>
  <sheetFormatPr defaultRowHeight="15" x14ac:dyDescent="0.2"/>
  <cols>
    <col min="1" max="1" width="27.25" customWidth="1"/>
    <col min="2" max="2" width="7.625" customWidth="1"/>
    <col min="3" max="3" width="8.875" customWidth="1"/>
    <col min="4" max="4" width="6.25" customWidth="1"/>
    <col min="5" max="5" width="7.625" customWidth="1"/>
    <col min="6" max="6" width="8.25" customWidth="1"/>
    <col min="7" max="7" width="7.625" customWidth="1"/>
    <col min="8" max="8" width="5.625" customWidth="1"/>
    <col min="9" max="9" width="9" customWidth="1"/>
    <col min="10" max="10" width="8.25" customWidth="1"/>
    <col min="11" max="11" width="7.75" customWidth="1"/>
    <col min="12" max="12" width="8.375" customWidth="1"/>
    <col min="13" max="13" width="8.875" customWidth="1"/>
    <col min="14" max="14" width="12.375" customWidth="1"/>
    <col min="15" max="15" width="13.625" customWidth="1"/>
    <col min="16" max="16" width="10" customWidth="1"/>
    <col min="17" max="17" width="11.75" customWidth="1"/>
    <col min="18" max="18" width="9.25" customWidth="1"/>
    <col min="19" max="19" width="56.625" style="361" customWidth="1"/>
  </cols>
  <sheetData>
    <row r="1" spans="1:19" ht="24" customHeight="1" x14ac:dyDescent="0.2">
      <c r="A1" s="755" t="s">
        <v>863</v>
      </c>
      <c r="B1" s="37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804"/>
      <c r="Q1" s="799"/>
      <c r="R1" s="360"/>
      <c r="S1" s="493" t="s">
        <v>618</v>
      </c>
    </row>
    <row r="2" spans="1:19" ht="19.5" customHeight="1" x14ac:dyDescent="0.2">
      <c r="A2" s="1529" t="s">
        <v>853</v>
      </c>
      <c r="B2" s="1529"/>
      <c r="C2" s="1529"/>
      <c r="D2" s="1529"/>
      <c r="E2" s="1529"/>
      <c r="F2" s="1529"/>
      <c r="G2" s="1529"/>
      <c r="H2" s="1529"/>
      <c r="I2" s="1529"/>
      <c r="J2" s="1529"/>
      <c r="K2" s="1529"/>
      <c r="L2" s="1529"/>
      <c r="M2" s="1529"/>
      <c r="N2" s="1529"/>
      <c r="O2" s="1529"/>
      <c r="P2" s="1529"/>
      <c r="Q2" s="1529"/>
      <c r="R2" s="1529"/>
      <c r="S2" s="1529"/>
    </row>
    <row r="3" spans="1:19" ht="24.75" customHeight="1" thickBot="1" x14ac:dyDescent="0.25">
      <c r="A3" s="1553" t="s">
        <v>803</v>
      </c>
      <c r="B3" s="1553"/>
      <c r="C3" s="1553"/>
      <c r="D3" s="1553"/>
      <c r="E3" s="1553"/>
      <c r="F3" s="1553"/>
      <c r="G3" s="1553"/>
      <c r="H3" s="1553"/>
      <c r="I3" s="1553"/>
      <c r="J3" s="1553"/>
      <c r="K3" s="1553"/>
      <c r="L3" s="1553"/>
      <c r="M3" s="1553"/>
      <c r="N3" s="1553"/>
      <c r="O3" s="1553"/>
      <c r="P3" s="1553"/>
      <c r="Q3" s="1553"/>
      <c r="R3" s="1553"/>
      <c r="S3" s="1553"/>
    </row>
    <row r="4" spans="1:19" ht="21.75" customHeight="1" thickBot="1" x14ac:dyDescent="0.25">
      <c r="A4" s="1554" t="s">
        <v>290</v>
      </c>
      <c r="B4" s="1548" t="s">
        <v>737</v>
      </c>
      <c r="C4" s="1548"/>
      <c r="D4" s="1548"/>
      <c r="E4" s="1548"/>
      <c r="F4" s="1548"/>
      <c r="G4" s="1548" t="s">
        <v>738</v>
      </c>
      <c r="H4" s="1548"/>
      <c r="I4" s="1548"/>
      <c r="J4" s="1548"/>
      <c r="K4" s="1548"/>
      <c r="L4" s="1548"/>
      <c r="M4" s="1548"/>
      <c r="N4" s="1548" t="s">
        <v>12</v>
      </c>
      <c r="O4" s="1548" t="s">
        <v>16</v>
      </c>
      <c r="P4" s="1501" t="s">
        <v>901</v>
      </c>
      <c r="Q4" s="1548" t="s">
        <v>820</v>
      </c>
      <c r="R4" s="1557" t="s">
        <v>17</v>
      </c>
      <c r="S4" s="1559" t="s">
        <v>405</v>
      </c>
    </row>
    <row r="5" spans="1:19" ht="21.75" customHeight="1" thickBot="1" x14ac:dyDescent="0.25">
      <c r="A5" s="1555"/>
      <c r="B5" s="1548" t="s">
        <v>292</v>
      </c>
      <c r="C5" s="1548" t="s">
        <v>199</v>
      </c>
      <c r="D5" s="1548" t="s">
        <v>18</v>
      </c>
      <c r="E5" s="1548" t="s">
        <v>19</v>
      </c>
      <c r="F5" s="1548" t="s">
        <v>4</v>
      </c>
      <c r="G5" s="1548" t="s">
        <v>20</v>
      </c>
      <c r="H5" s="1548" t="s">
        <v>21</v>
      </c>
      <c r="I5" s="1550" t="s">
        <v>587</v>
      </c>
      <c r="J5" s="1550"/>
      <c r="K5" s="1550"/>
      <c r="L5" s="1550"/>
      <c r="M5" s="1548" t="s">
        <v>25</v>
      </c>
      <c r="N5" s="1549"/>
      <c r="O5" s="1549"/>
      <c r="P5" s="1564"/>
      <c r="Q5" s="1549"/>
      <c r="R5" s="1558"/>
      <c r="S5" s="1560"/>
    </row>
    <row r="6" spans="1:19" ht="33" customHeight="1" x14ac:dyDescent="0.2">
      <c r="A6" s="1555"/>
      <c r="B6" s="1562"/>
      <c r="C6" s="1563"/>
      <c r="D6" s="1549"/>
      <c r="E6" s="1549"/>
      <c r="F6" s="1549"/>
      <c r="G6" s="1549"/>
      <c r="H6" s="1549"/>
      <c r="I6" s="1312" t="s">
        <v>23</v>
      </c>
      <c r="J6" s="1312" t="s">
        <v>24</v>
      </c>
      <c r="K6" s="1050" t="s">
        <v>193</v>
      </c>
      <c r="L6" s="1050" t="s">
        <v>194</v>
      </c>
      <c r="M6" s="1549"/>
      <c r="N6" s="1549"/>
      <c r="O6" s="1549"/>
      <c r="P6" s="1564"/>
      <c r="Q6" s="1549"/>
      <c r="R6" s="1558"/>
      <c r="S6" s="1560"/>
    </row>
    <row r="7" spans="1:19" ht="63.75" customHeight="1" thickBot="1" x14ac:dyDescent="0.25">
      <c r="A7" s="1556"/>
      <c r="B7" s="1315" t="s">
        <v>407</v>
      </c>
      <c r="C7" s="1315" t="s">
        <v>408</v>
      </c>
      <c r="D7" s="1315" t="s">
        <v>409</v>
      </c>
      <c r="E7" s="1315" t="s">
        <v>391</v>
      </c>
      <c r="F7" s="1315" t="s">
        <v>395</v>
      </c>
      <c r="G7" s="1315" t="s">
        <v>396</v>
      </c>
      <c r="H7" s="1315" t="s">
        <v>410</v>
      </c>
      <c r="I7" s="1315" t="s">
        <v>399</v>
      </c>
      <c r="J7" s="1316" t="s">
        <v>411</v>
      </c>
      <c r="K7" s="1315" t="s">
        <v>412</v>
      </c>
      <c r="L7" s="1315" t="s">
        <v>440</v>
      </c>
      <c r="M7" s="1315" t="s">
        <v>402</v>
      </c>
      <c r="N7" s="1315" t="s">
        <v>413</v>
      </c>
      <c r="O7" s="1315" t="s">
        <v>403</v>
      </c>
      <c r="P7" s="1315" t="s">
        <v>395</v>
      </c>
      <c r="Q7" s="1315" t="s">
        <v>821</v>
      </c>
      <c r="R7" s="1315" t="s">
        <v>414</v>
      </c>
      <c r="S7" s="1561"/>
    </row>
    <row r="8" spans="1:19" ht="18.75" customHeight="1" thickBot="1" x14ac:dyDescent="0.25">
      <c r="A8" s="1565" t="s">
        <v>746</v>
      </c>
      <c r="B8" s="1565"/>
      <c r="C8" s="510"/>
      <c r="D8" s="510"/>
      <c r="E8" s="510"/>
      <c r="F8" s="510"/>
      <c r="G8" s="510"/>
      <c r="H8" s="510"/>
      <c r="I8" s="511"/>
      <c r="J8" s="511"/>
      <c r="K8" s="510"/>
      <c r="L8" s="510"/>
      <c r="M8" s="510"/>
      <c r="N8" s="510"/>
      <c r="O8" s="510"/>
      <c r="P8" s="750"/>
      <c r="Q8" s="750"/>
      <c r="R8" s="510"/>
      <c r="S8" s="512" t="s">
        <v>760</v>
      </c>
    </row>
    <row r="9" spans="1:19" ht="17.100000000000001" customHeight="1" x14ac:dyDescent="0.2">
      <c r="A9" s="1081" t="s">
        <v>51</v>
      </c>
      <c r="B9" s="1277">
        <v>279</v>
      </c>
      <c r="C9" s="1277">
        <v>0</v>
      </c>
      <c r="D9" s="1277">
        <v>38</v>
      </c>
      <c r="E9" s="1277">
        <v>77</v>
      </c>
      <c r="F9" s="1277">
        <v>394</v>
      </c>
      <c r="G9" s="1277">
        <v>8</v>
      </c>
      <c r="H9" s="1277">
        <v>0</v>
      </c>
      <c r="I9" s="1277">
        <v>0</v>
      </c>
      <c r="J9" s="1277">
        <v>0</v>
      </c>
      <c r="K9" s="1277">
        <v>0</v>
      </c>
      <c r="L9" s="1277">
        <v>0</v>
      </c>
      <c r="M9" s="1277">
        <v>0</v>
      </c>
      <c r="N9" s="1277">
        <v>8</v>
      </c>
      <c r="O9" s="1277">
        <v>0</v>
      </c>
      <c r="P9" s="1278">
        <v>402</v>
      </c>
      <c r="Q9" s="1278">
        <v>0</v>
      </c>
      <c r="R9" s="1277">
        <v>402</v>
      </c>
      <c r="S9" s="1009" t="s">
        <v>441</v>
      </c>
    </row>
    <row r="10" spans="1:19" ht="17.100000000000001" customHeight="1" x14ac:dyDescent="0.2">
      <c r="A10" s="779" t="s">
        <v>52</v>
      </c>
      <c r="B10" s="1279">
        <v>28</v>
      </c>
      <c r="C10" s="1279">
        <v>20</v>
      </c>
      <c r="D10" s="1279">
        <v>7</v>
      </c>
      <c r="E10" s="1279">
        <v>2</v>
      </c>
      <c r="F10" s="1279">
        <v>57</v>
      </c>
      <c r="G10" s="1279">
        <v>37</v>
      </c>
      <c r="H10" s="1279">
        <v>0</v>
      </c>
      <c r="I10" s="1279">
        <v>0</v>
      </c>
      <c r="J10" s="1279">
        <v>2</v>
      </c>
      <c r="K10" s="1279">
        <v>1</v>
      </c>
      <c r="L10" s="1279">
        <v>0</v>
      </c>
      <c r="M10" s="1279">
        <v>3</v>
      </c>
      <c r="N10" s="1279">
        <v>40</v>
      </c>
      <c r="O10" s="1279">
        <v>6</v>
      </c>
      <c r="P10" s="1280">
        <v>103</v>
      </c>
      <c r="Q10" s="1281">
        <v>3</v>
      </c>
      <c r="R10" s="1279">
        <v>106</v>
      </c>
      <c r="S10" s="777" t="s">
        <v>442</v>
      </c>
    </row>
    <row r="11" spans="1:19" ht="17.100000000000001" customHeight="1" x14ac:dyDescent="0.2">
      <c r="A11" s="779" t="s">
        <v>57</v>
      </c>
      <c r="B11" s="1279">
        <v>358</v>
      </c>
      <c r="C11" s="1279">
        <v>62</v>
      </c>
      <c r="D11" s="1279">
        <v>47</v>
      </c>
      <c r="E11" s="1279">
        <v>104</v>
      </c>
      <c r="F11" s="1279">
        <v>571</v>
      </c>
      <c r="G11" s="1279">
        <v>205</v>
      </c>
      <c r="H11" s="1279">
        <v>0</v>
      </c>
      <c r="I11" s="1279">
        <v>1</v>
      </c>
      <c r="J11" s="1279">
        <v>2</v>
      </c>
      <c r="K11" s="1279">
        <v>0</v>
      </c>
      <c r="L11" s="1279">
        <v>5</v>
      </c>
      <c r="M11" s="1279">
        <v>8</v>
      </c>
      <c r="N11" s="1279">
        <v>213</v>
      </c>
      <c r="O11" s="1279">
        <v>8</v>
      </c>
      <c r="P11" s="1280">
        <v>792</v>
      </c>
      <c r="Q11" s="1281">
        <v>52</v>
      </c>
      <c r="R11" s="1279">
        <v>844</v>
      </c>
      <c r="S11" s="777" t="s">
        <v>501</v>
      </c>
    </row>
    <row r="12" spans="1:19" ht="17.100000000000001" customHeight="1" x14ac:dyDescent="0.2">
      <c r="A12" s="779" t="s">
        <v>58</v>
      </c>
      <c r="B12" s="1279">
        <v>237</v>
      </c>
      <c r="C12" s="1279">
        <v>228</v>
      </c>
      <c r="D12" s="1279">
        <v>10</v>
      </c>
      <c r="E12" s="1279">
        <v>1145</v>
      </c>
      <c r="F12" s="1279">
        <v>1620</v>
      </c>
      <c r="G12" s="1279">
        <v>485</v>
      </c>
      <c r="H12" s="1279">
        <v>4</v>
      </c>
      <c r="I12" s="1279">
        <v>21</v>
      </c>
      <c r="J12" s="1279">
        <v>77</v>
      </c>
      <c r="K12" s="1279">
        <v>46</v>
      </c>
      <c r="L12" s="1279">
        <v>97</v>
      </c>
      <c r="M12" s="1279">
        <v>241</v>
      </c>
      <c r="N12" s="1279">
        <v>730</v>
      </c>
      <c r="O12" s="1279">
        <v>85</v>
      </c>
      <c r="P12" s="1280">
        <v>2435</v>
      </c>
      <c r="Q12" s="1281">
        <v>0</v>
      </c>
      <c r="R12" s="1279">
        <v>2435</v>
      </c>
      <c r="S12" s="777" t="s">
        <v>443</v>
      </c>
    </row>
    <row r="13" spans="1:19" ht="17.100000000000001" customHeight="1" x14ac:dyDescent="0.2">
      <c r="A13" s="779" t="s">
        <v>381</v>
      </c>
      <c r="B13" s="1279">
        <v>67</v>
      </c>
      <c r="C13" s="1279">
        <v>18</v>
      </c>
      <c r="D13" s="1279">
        <v>16</v>
      </c>
      <c r="E13" s="1279">
        <v>3</v>
      </c>
      <c r="F13" s="1279">
        <v>104</v>
      </c>
      <c r="G13" s="1279">
        <v>13</v>
      </c>
      <c r="H13" s="1279">
        <v>0</v>
      </c>
      <c r="I13" s="1279">
        <v>0</v>
      </c>
      <c r="J13" s="1279">
        <v>0</v>
      </c>
      <c r="K13" s="1279">
        <v>0</v>
      </c>
      <c r="L13" s="1279">
        <v>0</v>
      </c>
      <c r="M13" s="1279">
        <v>0</v>
      </c>
      <c r="N13" s="1279">
        <v>13</v>
      </c>
      <c r="O13" s="1279">
        <v>0</v>
      </c>
      <c r="P13" s="1280">
        <v>117</v>
      </c>
      <c r="Q13" s="1281">
        <v>0</v>
      </c>
      <c r="R13" s="1279">
        <v>117</v>
      </c>
      <c r="S13" s="777" t="s">
        <v>444</v>
      </c>
    </row>
    <row r="14" spans="1:19" ht="17.100000000000001" customHeight="1" x14ac:dyDescent="0.2">
      <c r="A14" s="779" t="s">
        <v>370</v>
      </c>
      <c r="B14" s="1279">
        <v>12</v>
      </c>
      <c r="C14" s="1279">
        <v>12</v>
      </c>
      <c r="D14" s="1279">
        <v>0</v>
      </c>
      <c r="E14" s="1279">
        <v>6</v>
      </c>
      <c r="F14" s="1279">
        <v>30</v>
      </c>
      <c r="G14" s="1279">
        <v>4</v>
      </c>
      <c r="H14" s="1279">
        <v>0</v>
      </c>
      <c r="I14" s="1279">
        <v>0</v>
      </c>
      <c r="J14" s="1279">
        <v>0</v>
      </c>
      <c r="K14" s="1279">
        <v>0</v>
      </c>
      <c r="L14" s="1279">
        <v>0</v>
      </c>
      <c r="M14" s="1279">
        <v>0</v>
      </c>
      <c r="N14" s="1279">
        <v>4</v>
      </c>
      <c r="O14" s="1279">
        <v>0</v>
      </c>
      <c r="P14" s="1280">
        <v>34</v>
      </c>
      <c r="Q14" s="1281">
        <v>0</v>
      </c>
      <c r="R14" s="1279">
        <v>34</v>
      </c>
      <c r="S14" s="777" t="s">
        <v>445</v>
      </c>
    </row>
    <row r="15" spans="1:19" ht="17.100000000000001" customHeight="1" x14ac:dyDescent="0.2">
      <c r="A15" s="779" t="s">
        <v>382</v>
      </c>
      <c r="B15" s="1279">
        <v>127</v>
      </c>
      <c r="C15" s="1279">
        <v>20</v>
      </c>
      <c r="D15" s="1279">
        <v>63</v>
      </c>
      <c r="E15" s="1279">
        <v>13</v>
      </c>
      <c r="F15" s="1279">
        <v>223</v>
      </c>
      <c r="G15" s="1279">
        <v>117</v>
      </c>
      <c r="H15" s="1279">
        <v>0</v>
      </c>
      <c r="I15" s="1279">
        <v>0</v>
      </c>
      <c r="J15" s="1279">
        <v>0</v>
      </c>
      <c r="K15" s="1279">
        <v>0</v>
      </c>
      <c r="L15" s="1279">
        <v>0</v>
      </c>
      <c r="M15" s="1279">
        <v>0</v>
      </c>
      <c r="N15" s="1279">
        <v>117</v>
      </c>
      <c r="O15" s="1279">
        <v>0</v>
      </c>
      <c r="P15" s="1280">
        <v>340</v>
      </c>
      <c r="Q15" s="1281">
        <v>0</v>
      </c>
      <c r="R15" s="1279">
        <v>340</v>
      </c>
      <c r="S15" s="777" t="s">
        <v>446</v>
      </c>
    </row>
    <row r="16" spans="1:19" ht="17.100000000000001" customHeight="1" x14ac:dyDescent="0.2">
      <c r="A16" s="779" t="s">
        <v>383</v>
      </c>
      <c r="B16" s="1279">
        <v>15</v>
      </c>
      <c r="C16" s="1279">
        <v>10</v>
      </c>
      <c r="D16" s="1279">
        <v>0</v>
      </c>
      <c r="E16" s="1279">
        <v>9</v>
      </c>
      <c r="F16" s="1279">
        <v>34</v>
      </c>
      <c r="G16" s="1279">
        <v>9</v>
      </c>
      <c r="H16" s="1279">
        <v>0</v>
      </c>
      <c r="I16" s="1279">
        <v>0</v>
      </c>
      <c r="J16" s="1279">
        <v>0</v>
      </c>
      <c r="K16" s="1279">
        <v>0</v>
      </c>
      <c r="L16" s="1279">
        <v>0</v>
      </c>
      <c r="M16" s="1279">
        <v>0</v>
      </c>
      <c r="N16" s="1279">
        <v>9</v>
      </c>
      <c r="O16" s="1279">
        <v>0</v>
      </c>
      <c r="P16" s="1280">
        <v>43</v>
      </c>
      <c r="Q16" s="1281">
        <v>0</v>
      </c>
      <c r="R16" s="1279">
        <v>43</v>
      </c>
      <c r="S16" s="777" t="s">
        <v>447</v>
      </c>
    </row>
    <row r="17" spans="1:20" ht="17.100000000000001" customHeight="1" x14ac:dyDescent="0.2">
      <c r="A17" s="1082" t="s">
        <v>160</v>
      </c>
      <c r="B17" s="1282">
        <v>3</v>
      </c>
      <c r="C17" s="1282">
        <v>7</v>
      </c>
      <c r="D17" s="1282">
        <v>6</v>
      </c>
      <c r="E17" s="1282">
        <v>11</v>
      </c>
      <c r="F17" s="1282">
        <v>27</v>
      </c>
      <c r="G17" s="1282">
        <v>0</v>
      </c>
      <c r="H17" s="1282">
        <v>0</v>
      </c>
      <c r="I17" s="1282">
        <v>0</v>
      </c>
      <c r="J17" s="1282">
        <v>0</v>
      </c>
      <c r="K17" s="1282">
        <v>0</v>
      </c>
      <c r="L17" s="1282">
        <v>0</v>
      </c>
      <c r="M17" s="1282">
        <v>0</v>
      </c>
      <c r="N17" s="1282">
        <v>0</v>
      </c>
      <c r="O17" s="1282">
        <v>0</v>
      </c>
      <c r="P17" s="1280">
        <v>27</v>
      </c>
      <c r="Q17" s="1281">
        <v>0</v>
      </c>
      <c r="R17" s="1282">
        <v>27</v>
      </c>
      <c r="S17" s="777" t="s">
        <v>448</v>
      </c>
    </row>
    <row r="18" spans="1:20" ht="17.100000000000001" customHeight="1" x14ac:dyDescent="0.2">
      <c r="A18" s="778" t="s">
        <v>318</v>
      </c>
      <c r="B18" s="1279">
        <v>28</v>
      </c>
      <c r="C18" s="1279">
        <v>16</v>
      </c>
      <c r="D18" s="1279">
        <v>22</v>
      </c>
      <c r="E18" s="1279">
        <v>7</v>
      </c>
      <c r="F18" s="1279">
        <v>73</v>
      </c>
      <c r="G18" s="1279">
        <v>11</v>
      </c>
      <c r="H18" s="1279">
        <v>0</v>
      </c>
      <c r="I18" s="1279">
        <v>0</v>
      </c>
      <c r="J18" s="1279">
        <v>0</v>
      </c>
      <c r="K18" s="1279">
        <v>0</v>
      </c>
      <c r="L18" s="1279">
        <v>0</v>
      </c>
      <c r="M18" s="1279">
        <v>0</v>
      </c>
      <c r="N18" s="1279">
        <v>11</v>
      </c>
      <c r="O18" s="1279">
        <v>0</v>
      </c>
      <c r="P18" s="1280">
        <v>84</v>
      </c>
      <c r="Q18" s="1281">
        <v>0</v>
      </c>
      <c r="R18" s="1279">
        <v>84</v>
      </c>
      <c r="S18" s="777" t="s">
        <v>449</v>
      </c>
    </row>
    <row r="19" spans="1:20" ht="17.100000000000001" customHeight="1" x14ac:dyDescent="0.2">
      <c r="A19" s="778" t="s">
        <v>317</v>
      </c>
      <c r="B19" s="1279">
        <v>17</v>
      </c>
      <c r="C19" s="1279">
        <v>32</v>
      </c>
      <c r="D19" s="1279">
        <v>2</v>
      </c>
      <c r="E19" s="1279">
        <v>35</v>
      </c>
      <c r="F19" s="1279">
        <v>86</v>
      </c>
      <c r="G19" s="1279">
        <v>5</v>
      </c>
      <c r="H19" s="1279">
        <v>0</v>
      </c>
      <c r="I19" s="1279">
        <v>0</v>
      </c>
      <c r="J19" s="1279">
        <v>0</v>
      </c>
      <c r="K19" s="1279">
        <v>0</v>
      </c>
      <c r="L19" s="1279">
        <v>0</v>
      </c>
      <c r="M19" s="1279">
        <v>0</v>
      </c>
      <c r="N19" s="1279">
        <v>5</v>
      </c>
      <c r="O19" s="1279">
        <v>0</v>
      </c>
      <c r="P19" s="1280">
        <v>91</v>
      </c>
      <c r="Q19" s="1281">
        <v>0</v>
      </c>
      <c r="R19" s="1279">
        <v>91</v>
      </c>
      <c r="S19" s="777" t="s">
        <v>450</v>
      </c>
    </row>
    <row r="20" spans="1:20" ht="17.100000000000001" customHeight="1" x14ac:dyDescent="0.2">
      <c r="A20" s="778" t="s">
        <v>384</v>
      </c>
      <c r="B20" s="1279">
        <v>18</v>
      </c>
      <c r="C20" s="1279">
        <v>5</v>
      </c>
      <c r="D20" s="1279">
        <v>7</v>
      </c>
      <c r="E20" s="1279">
        <v>8</v>
      </c>
      <c r="F20" s="1279">
        <v>38</v>
      </c>
      <c r="G20" s="1279">
        <v>2</v>
      </c>
      <c r="H20" s="1279">
        <v>0</v>
      </c>
      <c r="I20" s="1279">
        <v>0</v>
      </c>
      <c r="J20" s="1279">
        <v>0</v>
      </c>
      <c r="K20" s="1279">
        <v>0</v>
      </c>
      <c r="L20" s="1279">
        <v>0</v>
      </c>
      <c r="M20" s="1279">
        <v>0</v>
      </c>
      <c r="N20" s="1279">
        <v>2</v>
      </c>
      <c r="O20" s="1279">
        <v>0</v>
      </c>
      <c r="P20" s="1280">
        <v>40</v>
      </c>
      <c r="Q20" s="1281">
        <v>0</v>
      </c>
      <c r="R20" s="1279">
        <v>40</v>
      </c>
      <c r="S20" s="777" t="s">
        <v>451</v>
      </c>
    </row>
    <row r="21" spans="1:20" ht="17.100000000000001" customHeight="1" x14ac:dyDescent="0.2">
      <c r="A21" s="778" t="s">
        <v>319</v>
      </c>
      <c r="B21" s="1279">
        <v>38</v>
      </c>
      <c r="C21" s="1279">
        <v>32</v>
      </c>
      <c r="D21" s="1279">
        <v>22</v>
      </c>
      <c r="E21" s="1279">
        <v>27</v>
      </c>
      <c r="F21" s="1279">
        <v>119</v>
      </c>
      <c r="G21" s="1279">
        <v>0</v>
      </c>
      <c r="H21" s="1279">
        <v>0</v>
      </c>
      <c r="I21" s="1279">
        <v>0</v>
      </c>
      <c r="J21" s="1279">
        <v>0</v>
      </c>
      <c r="K21" s="1279">
        <v>1</v>
      </c>
      <c r="L21" s="1279">
        <v>0</v>
      </c>
      <c r="M21" s="1279">
        <v>1</v>
      </c>
      <c r="N21" s="1279">
        <v>1</v>
      </c>
      <c r="O21" s="1279">
        <v>0</v>
      </c>
      <c r="P21" s="1280">
        <v>120</v>
      </c>
      <c r="Q21" s="1281">
        <v>0</v>
      </c>
      <c r="R21" s="1279">
        <v>120</v>
      </c>
      <c r="S21" s="777" t="s">
        <v>452</v>
      </c>
    </row>
    <row r="22" spans="1:20" ht="17.100000000000001" customHeight="1" x14ac:dyDescent="0.2">
      <c r="A22" s="778" t="s">
        <v>367</v>
      </c>
      <c r="B22" s="1279">
        <v>298</v>
      </c>
      <c r="C22" s="1279">
        <v>42</v>
      </c>
      <c r="D22" s="1279">
        <v>33</v>
      </c>
      <c r="E22" s="1279">
        <v>106</v>
      </c>
      <c r="F22" s="1279">
        <v>479</v>
      </c>
      <c r="G22" s="1279">
        <v>89</v>
      </c>
      <c r="H22" s="1279">
        <v>0</v>
      </c>
      <c r="I22" s="1279">
        <v>1</v>
      </c>
      <c r="J22" s="1279">
        <v>0</v>
      </c>
      <c r="K22" s="1279">
        <v>0</v>
      </c>
      <c r="L22" s="1279">
        <v>0</v>
      </c>
      <c r="M22" s="1279">
        <v>1</v>
      </c>
      <c r="N22" s="1279">
        <v>90</v>
      </c>
      <c r="O22" s="1279">
        <v>0</v>
      </c>
      <c r="P22" s="1280">
        <v>569</v>
      </c>
      <c r="Q22" s="1281">
        <v>0</v>
      </c>
      <c r="R22" s="1279">
        <v>569</v>
      </c>
      <c r="S22" s="777" t="s">
        <v>453</v>
      </c>
    </row>
    <row r="23" spans="1:20" ht="17.100000000000001" customHeight="1" x14ac:dyDescent="0.2">
      <c r="A23" s="778" t="s">
        <v>371</v>
      </c>
      <c r="B23" s="1279">
        <v>2</v>
      </c>
      <c r="C23" s="1279">
        <v>0</v>
      </c>
      <c r="D23" s="1279">
        <v>17</v>
      </c>
      <c r="E23" s="1279">
        <v>4</v>
      </c>
      <c r="F23" s="1279">
        <v>23</v>
      </c>
      <c r="G23" s="1279">
        <v>3</v>
      </c>
      <c r="H23" s="1279">
        <v>0</v>
      </c>
      <c r="I23" s="1279">
        <v>0</v>
      </c>
      <c r="J23" s="1279">
        <v>0</v>
      </c>
      <c r="K23" s="1279">
        <v>0</v>
      </c>
      <c r="L23" s="1279">
        <v>0</v>
      </c>
      <c r="M23" s="1279">
        <v>0</v>
      </c>
      <c r="N23" s="1279">
        <v>3</v>
      </c>
      <c r="O23" s="1279">
        <v>0</v>
      </c>
      <c r="P23" s="1280">
        <v>26</v>
      </c>
      <c r="Q23" s="1281">
        <v>0</v>
      </c>
      <c r="R23" s="1279">
        <v>26</v>
      </c>
      <c r="S23" s="777" t="s">
        <v>454</v>
      </c>
    </row>
    <row r="24" spans="1:20" ht="17.100000000000001" customHeight="1" x14ac:dyDescent="0.2">
      <c r="A24" s="780" t="s">
        <v>84</v>
      </c>
      <c r="B24" s="1283">
        <v>465</v>
      </c>
      <c r="C24" s="1283">
        <v>85</v>
      </c>
      <c r="D24" s="1283">
        <v>317</v>
      </c>
      <c r="E24" s="1283">
        <v>83</v>
      </c>
      <c r="F24" s="1283">
        <v>950</v>
      </c>
      <c r="G24" s="1283">
        <v>575</v>
      </c>
      <c r="H24" s="1283">
        <v>2</v>
      </c>
      <c r="I24" s="1283">
        <v>5</v>
      </c>
      <c r="J24" s="1283">
        <v>328</v>
      </c>
      <c r="K24" s="1283">
        <v>27</v>
      </c>
      <c r="L24" s="1283">
        <v>385</v>
      </c>
      <c r="M24" s="1279">
        <v>745</v>
      </c>
      <c r="N24" s="1279">
        <v>1322</v>
      </c>
      <c r="O24" s="1283">
        <v>1568</v>
      </c>
      <c r="P24" s="1280">
        <v>3840</v>
      </c>
      <c r="Q24" s="1281">
        <v>28</v>
      </c>
      <c r="R24" s="1279">
        <v>3868</v>
      </c>
      <c r="S24" s="777" t="s">
        <v>455</v>
      </c>
    </row>
    <row r="25" spans="1:20" ht="17.100000000000001" customHeight="1" x14ac:dyDescent="0.2">
      <c r="A25" s="778" t="s">
        <v>165</v>
      </c>
      <c r="B25" s="1279">
        <v>74</v>
      </c>
      <c r="C25" s="1279">
        <v>49</v>
      </c>
      <c r="D25" s="1279">
        <v>0</v>
      </c>
      <c r="E25" s="1279">
        <v>80</v>
      </c>
      <c r="F25" s="1279">
        <v>203</v>
      </c>
      <c r="G25" s="1279">
        <v>130</v>
      </c>
      <c r="H25" s="1279">
        <v>0</v>
      </c>
      <c r="I25" s="1279">
        <v>1</v>
      </c>
      <c r="J25" s="1279">
        <v>0</v>
      </c>
      <c r="K25" s="1279">
        <v>0</v>
      </c>
      <c r="L25" s="1279">
        <v>4</v>
      </c>
      <c r="M25" s="1279">
        <v>5</v>
      </c>
      <c r="N25" s="1279">
        <v>135</v>
      </c>
      <c r="O25" s="1279">
        <v>2</v>
      </c>
      <c r="P25" s="1280">
        <v>340</v>
      </c>
      <c r="Q25" s="1281">
        <v>0</v>
      </c>
      <c r="R25" s="1279">
        <v>340</v>
      </c>
      <c r="S25" s="777" t="s">
        <v>456</v>
      </c>
    </row>
    <row r="26" spans="1:20" ht="17.100000000000001" customHeight="1" x14ac:dyDescent="0.2">
      <c r="A26" s="766" t="s">
        <v>166</v>
      </c>
      <c r="B26" s="1284">
        <v>90</v>
      </c>
      <c r="C26" s="1284">
        <v>18</v>
      </c>
      <c r="D26" s="1284">
        <v>0</v>
      </c>
      <c r="E26" s="1284">
        <v>26</v>
      </c>
      <c r="F26" s="1284">
        <v>134</v>
      </c>
      <c r="G26" s="1284">
        <v>36</v>
      </c>
      <c r="H26" s="1284">
        <v>0</v>
      </c>
      <c r="I26" s="1284">
        <v>0</v>
      </c>
      <c r="J26" s="1284">
        <v>0</v>
      </c>
      <c r="K26" s="1284">
        <v>0</v>
      </c>
      <c r="L26" s="1284">
        <v>0</v>
      </c>
      <c r="M26" s="1284">
        <v>0</v>
      </c>
      <c r="N26" s="1284">
        <v>36</v>
      </c>
      <c r="O26" s="1284">
        <v>0</v>
      </c>
      <c r="P26" s="1285">
        <v>170</v>
      </c>
      <c r="Q26" s="1285">
        <v>0</v>
      </c>
      <c r="R26" s="1284">
        <v>170</v>
      </c>
      <c r="S26" s="1000" t="s">
        <v>457</v>
      </c>
    </row>
    <row r="27" spans="1:20" ht="17.100000000000001" customHeight="1" x14ac:dyDescent="0.2">
      <c r="A27" s="1083" t="s">
        <v>896</v>
      </c>
      <c r="B27" s="1285">
        <v>48</v>
      </c>
      <c r="C27" s="1285">
        <v>7</v>
      </c>
      <c r="D27" s="1285">
        <v>66</v>
      </c>
      <c r="E27" s="1285">
        <v>72</v>
      </c>
      <c r="F27" s="1285">
        <v>193</v>
      </c>
      <c r="G27" s="1285">
        <v>99</v>
      </c>
      <c r="H27" s="1285">
        <v>1</v>
      </c>
      <c r="I27" s="1285">
        <v>5</v>
      </c>
      <c r="J27" s="1285">
        <v>0</v>
      </c>
      <c r="K27" s="1285">
        <v>0</v>
      </c>
      <c r="L27" s="1285">
        <v>5</v>
      </c>
      <c r="M27" s="1285">
        <v>10</v>
      </c>
      <c r="N27" s="1285">
        <v>110</v>
      </c>
      <c r="O27" s="1285">
        <v>42</v>
      </c>
      <c r="P27" s="1285">
        <v>345</v>
      </c>
      <c r="Q27" s="1285">
        <v>4</v>
      </c>
      <c r="R27" s="1285">
        <v>349</v>
      </c>
      <c r="S27" s="1079" t="s">
        <v>897</v>
      </c>
    </row>
    <row r="28" spans="1:20" ht="17.100000000000001" customHeight="1" thickBot="1" x14ac:dyDescent="0.25">
      <c r="A28" s="766" t="s">
        <v>661</v>
      </c>
      <c r="B28" s="1286">
        <v>79</v>
      </c>
      <c r="C28" s="1286">
        <v>46</v>
      </c>
      <c r="D28" s="1286">
        <v>0</v>
      </c>
      <c r="E28" s="1286">
        <v>20</v>
      </c>
      <c r="F28" s="1286">
        <v>145</v>
      </c>
      <c r="G28" s="1286">
        <v>13</v>
      </c>
      <c r="H28" s="1286">
        <v>0</v>
      </c>
      <c r="I28" s="1286">
        <v>0</v>
      </c>
      <c r="J28" s="1286">
        <v>0</v>
      </c>
      <c r="K28" s="1286">
        <v>0</v>
      </c>
      <c r="L28" s="1286">
        <v>0</v>
      </c>
      <c r="M28" s="1286">
        <v>0</v>
      </c>
      <c r="N28" s="1286">
        <v>13</v>
      </c>
      <c r="O28" s="1286">
        <v>0</v>
      </c>
      <c r="P28" s="1285">
        <v>158</v>
      </c>
      <c r="Q28" s="1285">
        <v>0</v>
      </c>
      <c r="R28" s="1286">
        <v>158</v>
      </c>
      <c r="S28" s="1000" t="s">
        <v>801</v>
      </c>
    </row>
    <row r="29" spans="1:20" ht="18.75" customHeight="1" thickBot="1" x14ac:dyDescent="0.25">
      <c r="A29" s="765" t="s">
        <v>747</v>
      </c>
      <c r="B29" s="1287">
        <f>SUM(B9:B28)</f>
        <v>2283</v>
      </c>
      <c r="C29" s="1287">
        <f t="shared" ref="C29:R29" si="0">SUM(C9:C28)</f>
        <v>709</v>
      </c>
      <c r="D29" s="1287">
        <f t="shared" si="0"/>
        <v>673</v>
      </c>
      <c r="E29" s="1287">
        <f t="shared" si="0"/>
        <v>1838</v>
      </c>
      <c r="F29" s="1287">
        <f t="shared" si="0"/>
        <v>5503</v>
      </c>
      <c r="G29" s="1287">
        <f t="shared" si="0"/>
        <v>1841</v>
      </c>
      <c r="H29" s="1287">
        <f t="shared" si="0"/>
        <v>7</v>
      </c>
      <c r="I29" s="1287">
        <f t="shared" si="0"/>
        <v>34</v>
      </c>
      <c r="J29" s="1287">
        <f t="shared" si="0"/>
        <v>409</v>
      </c>
      <c r="K29" s="1287">
        <f t="shared" si="0"/>
        <v>75</v>
      </c>
      <c r="L29" s="1287">
        <f t="shared" si="0"/>
        <v>496</v>
      </c>
      <c r="M29" s="1287">
        <f t="shared" si="0"/>
        <v>1014</v>
      </c>
      <c r="N29" s="1287">
        <f t="shared" si="0"/>
        <v>2862</v>
      </c>
      <c r="O29" s="1287">
        <f t="shared" si="0"/>
        <v>1711</v>
      </c>
      <c r="P29" s="1287">
        <f t="shared" si="0"/>
        <v>10076</v>
      </c>
      <c r="Q29" s="1287">
        <f t="shared" si="0"/>
        <v>87</v>
      </c>
      <c r="R29" s="1287">
        <f t="shared" si="0"/>
        <v>10163</v>
      </c>
      <c r="S29" s="611" t="s">
        <v>458</v>
      </c>
    </row>
    <row r="30" spans="1:20" ht="17.100000000000001" customHeight="1" thickBot="1" x14ac:dyDescent="0.25">
      <c r="A30" s="761" t="s">
        <v>743</v>
      </c>
      <c r="B30" s="776"/>
      <c r="C30" s="776"/>
      <c r="D30" s="776"/>
      <c r="E30" s="776"/>
      <c r="F30" s="776"/>
      <c r="G30" s="776"/>
      <c r="H30" s="776"/>
      <c r="I30" s="776"/>
      <c r="J30" s="776"/>
      <c r="K30" s="776"/>
      <c r="L30" s="776"/>
      <c r="M30" s="776"/>
      <c r="N30" s="776"/>
      <c r="O30" s="776"/>
      <c r="P30" s="1290"/>
      <c r="Q30" s="1290"/>
      <c r="R30" s="776"/>
      <c r="S30" s="760" t="s">
        <v>615</v>
      </c>
    </row>
    <row r="31" spans="1:20" ht="17.100000000000001" customHeight="1" x14ac:dyDescent="0.2">
      <c r="A31" s="1080" t="s">
        <v>72</v>
      </c>
      <c r="B31" s="1277">
        <v>454</v>
      </c>
      <c r="C31" s="1277">
        <v>51</v>
      </c>
      <c r="D31" s="1277">
        <v>154</v>
      </c>
      <c r="E31" s="1277">
        <v>553</v>
      </c>
      <c r="F31" s="1277">
        <v>1212</v>
      </c>
      <c r="G31" s="1277">
        <v>96</v>
      </c>
      <c r="H31" s="1277">
        <v>0</v>
      </c>
      <c r="I31" s="1277">
        <v>239</v>
      </c>
      <c r="J31" s="1277">
        <v>280</v>
      </c>
      <c r="K31" s="1277">
        <v>175</v>
      </c>
      <c r="L31" s="1277">
        <v>97</v>
      </c>
      <c r="M31" s="1277">
        <v>791</v>
      </c>
      <c r="N31" s="1277">
        <v>887</v>
      </c>
      <c r="O31" s="1277">
        <v>981</v>
      </c>
      <c r="P31" s="1278">
        <v>3080</v>
      </c>
      <c r="Q31" s="1278">
        <v>4</v>
      </c>
      <c r="R31" s="1277">
        <v>3084</v>
      </c>
      <c r="S31" s="1084" t="s">
        <v>424</v>
      </c>
      <c r="T31" s="581"/>
    </row>
    <row r="32" spans="1:20" ht="17.100000000000001" customHeight="1" x14ac:dyDescent="0.2">
      <c r="A32" s="767" t="s">
        <v>141</v>
      </c>
      <c r="B32" s="1291">
        <v>448</v>
      </c>
      <c r="C32" s="1291">
        <v>186</v>
      </c>
      <c r="D32" s="1291">
        <v>147</v>
      </c>
      <c r="E32" s="1291">
        <v>1628</v>
      </c>
      <c r="F32" s="1291">
        <v>2409</v>
      </c>
      <c r="G32" s="1291">
        <v>441</v>
      </c>
      <c r="H32" s="1291">
        <v>37</v>
      </c>
      <c r="I32" s="1291">
        <v>1217</v>
      </c>
      <c r="J32" s="1291">
        <v>108</v>
      </c>
      <c r="K32" s="1291">
        <v>8</v>
      </c>
      <c r="L32" s="1291">
        <v>96</v>
      </c>
      <c r="M32" s="1279">
        <v>1429</v>
      </c>
      <c r="N32" s="1279">
        <v>1907</v>
      </c>
      <c r="O32" s="1291">
        <v>122</v>
      </c>
      <c r="P32" s="1280">
        <v>4438</v>
      </c>
      <c r="Q32" s="1281">
        <v>1</v>
      </c>
      <c r="R32" s="1279">
        <v>4439</v>
      </c>
      <c r="S32" s="768" t="s">
        <v>426</v>
      </c>
      <c r="T32" s="582"/>
    </row>
    <row r="33" spans="1:20" ht="17.100000000000001" customHeight="1" x14ac:dyDescent="0.2">
      <c r="A33" s="767" t="s">
        <v>331</v>
      </c>
      <c r="B33" s="1291">
        <v>200</v>
      </c>
      <c r="C33" s="1291">
        <v>27</v>
      </c>
      <c r="D33" s="1291">
        <v>346</v>
      </c>
      <c r="E33" s="1291">
        <v>174</v>
      </c>
      <c r="F33" s="1291">
        <v>747</v>
      </c>
      <c r="G33" s="1291">
        <v>471</v>
      </c>
      <c r="H33" s="1291">
        <v>1</v>
      </c>
      <c r="I33" s="1291">
        <v>29</v>
      </c>
      <c r="J33" s="1291">
        <v>340</v>
      </c>
      <c r="K33" s="1291">
        <v>6</v>
      </c>
      <c r="L33" s="1291">
        <v>168</v>
      </c>
      <c r="M33" s="1279">
        <v>543</v>
      </c>
      <c r="N33" s="1279">
        <v>1015</v>
      </c>
      <c r="O33" s="1291">
        <v>232</v>
      </c>
      <c r="P33" s="1280">
        <v>1994</v>
      </c>
      <c r="Q33" s="1281">
        <v>2</v>
      </c>
      <c r="R33" s="1279">
        <v>1996</v>
      </c>
      <c r="S33" s="768" t="s">
        <v>428</v>
      </c>
      <c r="T33" s="581"/>
    </row>
    <row r="34" spans="1:20" ht="17.100000000000001" customHeight="1" x14ac:dyDescent="0.2">
      <c r="A34" s="767" t="s">
        <v>662</v>
      </c>
      <c r="B34" s="1291">
        <v>81</v>
      </c>
      <c r="C34" s="1291">
        <v>78</v>
      </c>
      <c r="D34" s="1291">
        <v>1</v>
      </c>
      <c r="E34" s="1291">
        <v>53</v>
      </c>
      <c r="F34" s="1291">
        <v>213</v>
      </c>
      <c r="G34" s="1291">
        <v>175</v>
      </c>
      <c r="H34" s="1291">
        <v>1</v>
      </c>
      <c r="I34" s="1291">
        <v>0</v>
      </c>
      <c r="J34" s="1291">
        <v>11</v>
      </c>
      <c r="K34" s="1291">
        <v>1</v>
      </c>
      <c r="L34" s="1291">
        <v>0</v>
      </c>
      <c r="M34" s="1279">
        <v>12</v>
      </c>
      <c r="N34" s="1279">
        <v>188</v>
      </c>
      <c r="O34" s="1291">
        <v>0</v>
      </c>
      <c r="P34" s="1280">
        <v>401</v>
      </c>
      <c r="Q34" s="1281">
        <v>0</v>
      </c>
      <c r="R34" s="1279">
        <v>401</v>
      </c>
      <c r="S34" s="768" t="s">
        <v>429</v>
      </c>
      <c r="T34" s="582"/>
    </row>
    <row r="35" spans="1:20" ht="17.100000000000001" customHeight="1" x14ac:dyDescent="0.2">
      <c r="A35" s="767" t="s">
        <v>321</v>
      </c>
      <c r="B35" s="1291">
        <v>14</v>
      </c>
      <c r="C35" s="1291">
        <v>49</v>
      </c>
      <c r="D35" s="1291">
        <v>2</v>
      </c>
      <c r="E35" s="1291">
        <v>34</v>
      </c>
      <c r="F35" s="1291">
        <v>99</v>
      </c>
      <c r="G35" s="1291">
        <v>151</v>
      </c>
      <c r="H35" s="1291">
        <v>0</v>
      </c>
      <c r="I35" s="1291">
        <v>20</v>
      </c>
      <c r="J35" s="1291">
        <v>130</v>
      </c>
      <c r="K35" s="1291">
        <v>9</v>
      </c>
      <c r="L35" s="1291">
        <v>57</v>
      </c>
      <c r="M35" s="1279">
        <v>216</v>
      </c>
      <c r="N35" s="1279">
        <v>367</v>
      </c>
      <c r="O35" s="1291">
        <v>219</v>
      </c>
      <c r="P35" s="1280">
        <v>685</v>
      </c>
      <c r="Q35" s="1281">
        <v>0</v>
      </c>
      <c r="R35" s="1279">
        <v>685</v>
      </c>
      <c r="S35" s="768" t="s">
        <v>461</v>
      </c>
      <c r="T35" s="581"/>
    </row>
    <row r="36" spans="1:20" ht="17.100000000000001" customHeight="1" x14ac:dyDescent="0.2">
      <c r="A36" s="767" t="s">
        <v>304</v>
      </c>
      <c r="B36" s="1291">
        <v>144</v>
      </c>
      <c r="C36" s="1291">
        <v>496</v>
      </c>
      <c r="D36" s="1291">
        <v>147</v>
      </c>
      <c r="E36" s="1291">
        <v>867</v>
      </c>
      <c r="F36" s="1291">
        <v>1654</v>
      </c>
      <c r="G36" s="1291">
        <v>1726</v>
      </c>
      <c r="H36" s="1291">
        <v>2</v>
      </c>
      <c r="I36" s="1291">
        <v>321</v>
      </c>
      <c r="J36" s="1291">
        <v>141</v>
      </c>
      <c r="K36" s="1291">
        <v>231</v>
      </c>
      <c r="L36" s="1291">
        <v>500</v>
      </c>
      <c r="M36" s="1279">
        <v>1193</v>
      </c>
      <c r="N36" s="1279">
        <v>2921</v>
      </c>
      <c r="O36" s="1291">
        <v>1853</v>
      </c>
      <c r="P36" s="1280">
        <v>6428</v>
      </c>
      <c r="Q36" s="1281">
        <v>88</v>
      </c>
      <c r="R36" s="1279">
        <v>6516</v>
      </c>
      <c r="S36" s="768" t="s">
        <v>431</v>
      </c>
      <c r="T36" s="582"/>
    </row>
    <row r="37" spans="1:20" ht="17.100000000000001" customHeight="1" x14ac:dyDescent="0.2">
      <c r="A37" s="770" t="s">
        <v>27</v>
      </c>
      <c r="B37" s="1284">
        <v>236</v>
      </c>
      <c r="C37" s="1284">
        <v>257</v>
      </c>
      <c r="D37" s="1284">
        <v>275</v>
      </c>
      <c r="E37" s="1284">
        <v>452</v>
      </c>
      <c r="F37" s="1284">
        <v>1220</v>
      </c>
      <c r="G37" s="1284">
        <v>808</v>
      </c>
      <c r="H37" s="1284">
        <v>7</v>
      </c>
      <c r="I37" s="1284">
        <v>127</v>
      </c>
      <c r="J37" s="1284">
        <v>84</v>
      </c>
      <c r="K37" s="1284">
        <v>12</v>
      </c>
      <c r="L37" s="1284">
        <v>104</v>
      </c>
      <c r="M37" s="1284">
        <v>327</v>
      </c>
      <c r="N37" s="1284">
        <v>1142</v>
      </c>
      <c r="O37" s="1284">
        <v>509</v>
      </c>
      <c r="P37" s="1285">
        <v>2871</v>
      </c>
      <c r="Q37" s="1285">
        <v>14</v>
      </c>
      <c r="R37" s="1284">
        <v>2885</v>
      </c>
      <c r="S37" s="768" t="s">
        <v>487</v>
      </c>
      <c r="T37" s="581"/>
    </row>
    <row r="38" spans="1:20" ht="17.100000000000001" customHeight="1" x14ac:dyDescent="0.2">
      <c r="A38" s="1020" t="s">
        <v>308</v>
      </c>
      <c r="B38" s="1284">
        <v>429</v>
      </c>
      <c r="C38" s="1284">
        <v>196</v>
      </c>
      <c r="D38" s="1284">
        <v>263</v>
      </c>
      <c r="E38" s="1284">
        <v>353</v>
      </c>
      <c r="F38" s="1284">
        <v>1241</v>
      </c>
      <c r="G38" s="1284">
        <v>1355</v>
      </c>
      <c r="H38" s="1284">
        <v>20</v>
      </c>
      <c r="I38" s="1284">
        <v>100</v>
      </c>
      <c r="J38" s="1284">
        <v>12</v>
      </c>
      <c r="K38" s="1284">
        <v>16</v>
      </c>
      <c r="L38" s="1284">
        <v>33</v>
      </c>
      <c r="M38" s="1284">
        <v>161</v>
      </c>
      <c r="N38" s="1284">
        <v>1536</v>
      </c>
      <c r="O38" s="1284">
        <v>819</v>
      </c>
      <c r="P38" s="1285">
        <v>3596</v>
      </c>
      <c r="Q38" s="1285">
        <v>136</v>
      </c>
      <c r="R38" s="1284">
        <v>3732</v>
      </c>
      <c r="S38" s="769" t="s">
        <v>435</v>
      </c>
      <c r="T38" s="582"/>
    </row>
    <row r="39" spans="1:20" ht="17.100000000000001" customHeight="1" thickBot="1" x14ac:dyDescent="0.25">
      <c r="A39" s="770" t="s">
        <v>44</v>
      </c>
      <c r="B39" s="1286">
        <v>60</v>
      </c>
      <c r="C39" s="1286">
        <v>0</v>
      </c>
      <c r="D39" s="1286">
        <v>151</v>
      </c>
      <c r="E39" s="1286">
        <v>13</v>
      </c>
      <c r="F39" s="1286">
        <v>224</v>
      </c>
      <c r="G39" s="1286">
        <v>527</v>
      </c>
      <c r="H39" s="1286">
        <v>315</v>
      </c>
      <c r="I39" s="1286">
        <v>33</v>
      </c>
      <c r="J39" s="1286">
        <v>0</v>
      </c>
      <c r="K39" s="1286">
        <v>0</v>
      </c>
      <c r="L39" s="1286">
        <v>38</v>
      </c>
      <c r="M39" s="1286">
        <v>71</v>
      </c>
      <c r="N39" s="1286">
        <v>913</v>
      </c>
      <c r="O39" s="1286">
        <v>10</v>
      </c>
      <c r="P39" s="1285">
        <v>1147</v>
      </c>
      <c r="Q39" s="1285">
        <v>0</v>
      </c>
      <c r="R39" s="1286">
        <v>1147</v>
      </c>
      <c r="S39" s="1085" t="s">
        <v>561</v>
      </c>
      <c r="T39" s="581"/>
    </row>
    <row r="40" spans="1:20" ht="17.100000000000001" customHeight="1" thickBot="1" x14ac:dyDescent="0.3">
      <c r="A40" s="997" t="s">
        <v>748</v>
      </c>
      <c r="B40" s="776"/>
      <c r="C40" s="776"/>
      <c r="D40" s="776"/>
      <c r="E40" s="776"/>
      <c r="F40" s="776"/>
      <c r="G40" s="776"/>
      <c r="H40" s="776"/>
      <c r="I40" s="776"/>
      <c r="J40" s="776"/>
      <c r="K40" s="776"/>
      <c r="L40" s="776"/>
      <c r="M40" s="776"/>
      <c r="N40" s="776"/>
      <c r="O40" s="776"/>
      <c r="P40" s="1290"/>
      <c r="Q40" s="1290"/>
      <c r="R40" s="776"/>
      <c r="S40" s="513" t="s">
        <v>761</v>
      </c>
    </row>
    <row r="41" spans="1:20" ht="17.100000000000001" customHeight="1" x14ac:dyDescent="0.25">
      <c r="A41" s="1080" t="s">
        <v>32</v>
      </c>
      <c r="B41" s="1277">
        <v>7</v>
      </c>
      <c r="C41" s="1277">
        <v>7</v>
      </c>
      <c r="D41" s="1277">
        <v>4</v>
      </c>
      <c r="E41" s="1277">
        <v>7</v>
      </c>
      <c r="F41" s="1277">
        <v>25</v>
      </c>
      <c r="G41" s="1277">
        <v>5</v>
      </c>
      <c r="H41" s="1277">
        <v>0</v>
      </c>
      <c r="I41" s="1277">
        <v>0</v>
      </c>
      <c r="J41" s="1277">
        <v>0</v>
      </c>
      <c r="K41" s="1277">
        <v>107</v>
      </c>
      <c r="L41" s="1277">
        <v>8</v>
      </c>
      <c r="M41" s="1277">
        <f>SUM(I41:L41)</f>
        <v>115</v>
      </c>
      <c r="N41" s="1277">
        <f>SUM(G41:L41)</f>
        <v>120</v>
      </c>
      <c r="O41" s="1277">
        <v>0</v>
      </c>
      <c r="P41" s="1278">
        <v>145</v>
      </c>
      <c r="Q41" s="1278">
        <v>0</v>
      </c>
      <c r="R41" s="1278">
        <v>145</v>
      </c>
      <c r="S41" s="1086" t="s">
        <v>426</v>
      </c>
    </row>
    <row r="42" spans="1:20" ht="17.100000000000001" customHeight="1" thickBot="1" x14ac:dyDescent="0.3">
      <c r="A42" s="770" t="s">
        <v>27</v>
      </c>
      <c r="B42" s="1292">
        <v>0</v>
      </c>
      <c r="C42" s="1292">
        <v>0</v>
      </c>
      <c r="D42" s="1292">
        <v>0</v>
      </c>
      <c r="E42" s="1292">
        <v>3</v>
      </c>
      <c r="F42" s="1292">
        <v>3</v>
      </c>
      <c r="G42" s="1292">
        <v>2</v>
      </c>
      <c r="H42" s="1292">
        <v>0</v>
      </c>
      <c r="I42" s="1292">
        <v>0</v>
      </c>
      <c r="J42" s="1292">
        <v>0</v>
      </c>
      <c r="K42" s="1292">
        <v>0</v>
      </c>
      <c r="L42" s="1292">
        <v>0</v>
      </c>
      <c r="M42" s="1277">
        <f>SUM(I42:L42)</f>
        <v>0</v>
      </c>
      <c r="N42" s="1277">
        <f>SUM(G42:L42)</f>
        <v>2</v>
      </c>
      <c r="O42" s="1292">
        <v>2</v>
      </c>
      <c r="P42" s="1292">
        <v>7</v>
      </c>
      <c r="Q42" s="1285">
        <v>0</v>
      </c>
      <c r="R42" s="1285">
        <v>7</v>
      </c>
      <c r="S42" s="771" t="s">
        <v>487</v>
      </c>
    </row>
    <row r="43" spans="1:20" ht="17.100000000000001" customHeight="1" thickBot="1" x14ac:dyDescent="0.3">
      <c r="A43" s="1012" t="s">
        <v>362</v>
      </c>
      <c r="B43" s="1287">
        <f>SUM(B31:B42)</f>
        <v>2073</v>
      </c>
      <c r="C43" s="1287">
        <f>SUM(C31:C42)</f>
        <v>1347</v>
      </c>
      <c r="D43" s="1287">
        <f t="shared" ref="D43:R43" si="1">SUM(D31:D42)</f>
        <v>1490</v>
      </c>
      <c r="E43" s="1287">
        <f t="shared" si="1"/>
        <v>4137</v>
      </c>
      <c r="F43" s="1287">
        <f t="shared" si="1"/>
        <v>9047</v>
      </c>
      <c r="G43" s="1287">
        <f t="shared" si="1"/>
        <v>5757</v>
      </c>
      <c r="H43" s="1287">
        <f t="shared" si="1"/>
        <v>383</v>
      </c>
      <c r="I43" s="1287">
        <f t="shared" si="1"/>
        <v>2086</v>
      </c>
      <c r="J43" s="1287">
        <f t="shared" si="1"/>
        <v>1106</v>
      </c>
      <c r="K43" s="1287">
        <f t="shared" si="1"/>
        <v>565</v>
      </c>
      <c r="L43" s="1287">
        <f t="shared" si="1"/>
        <v>1101</v>
      </c>
      <c r="M43" s="1287">
        <f t="shared" si="1"/>
        <v>4858</v>
      </c>
      <c r="N43" s="1287">
        <f t="shared" si="1"/>
        <v>10998</v>
      </c>
      <c r="O43" s="1287">
        <f t="shared" si="1"/>
        <v>4747</v>
      </c>
      <c r="P43" s="1287">
        <f t="shared" si="1"/>
        <v>24792</v>
      </c>
      <c r="Q43" s="1287">
        <f t="shared" si="1"/>
        <v>245</v>
      </c>
      <c r="R43" s="1287">
        <f t="shared" si="1"/>
        <v>25037</v>
      </c>
      <c r="S43" s="612" t="s">
        <v>462</v>
      </c>
    </row>
    <row r="44" spans="1:20" ht="17.100000000000001" customHeight="1" thickBot="1" x14ac:dyDescent="0.3">
      <c r="A44" s="1018" t="s">
        <v>616</v>
      </c>
      <c r="B44" s="1288">
        <f>SUM(B43+B29+'4'!B34)</f>
        <v>24808</v>
      </c>
      <c r="C44" s="1288">
        <f>SUM(C43+C29+'4'!C34)</f>
        <v>7585</v>
      </c>
      <c r="D44" s="1288">
        <f>SUM(D43+D29+'4'!D34)</f>
        <v>5095</v>
      </c>
      <c r="E44" s="1288">
        <f>SUM(E43+E29+'4'!E34)</f>
        <v>12882</v>
      </c>
      <c r="F44" s="1288">
        <f>SUM(F43+F29+'4'!F34)</f>
        <v>50370</v>
      </c>
      <c r="G44" s="1288">
        <f>SUM(G43+G29+'4'!G34)</f>
        <v>37746</v>
      </c>
      <c r="H44" s="1288">
        <f>SUM(H43+H29+'4'!H34)</f>
        <v>644</v>
      </c>
      <c r="I44" s="1288">
        <f>SUM(I43+I29+'4'!I34)</f>
        <v>3475</v>
      </c>
      <c r="J44" s="1288">
        <f>SUM(J43+J29+'4'!J34)</f>
        <v>2096</v>
      </c>
      <c r="K44" s="1288">
        <f>SUM(K43+K29+'4'!K34)</f>
        <v>1452</v>
      </c>
      <c r="L44" s="1288">
        <f>SUM(L43+L29+'4'!L34)</f>
        <v>3877</v>
      </c>
      <c r="M44" s="1288">
        <f>SUM(M43+M29+'4'!M34)</f>
        <v>10900</v>
      </c>
      <c r="N44" s="1288">
        <f>SUM(N43+N29+'4'!N34)</f>
        <v>49290</v>
      </c>
      <c r="O44" s="1288">
        <f>SUM(O43+O29+'4'!O34)</f>
        <v>12224</v>
      </c>
      <c r="P44" s="1288">
        <f>SUM(P43+P29+'4'!P34)</f>
        <v>111884</v>
      </c>
      <c r="Q44" s="1288">
        <f>SUM(Q43+Q29+'4'!Q34)</f>
        <v>3008</v>
      </c>
      <c r="R44" s="1288">
        <f>SUM(R43+R29+'4'!R34)</f>
        <v>114892</v>
      </c>
      <c r="S44" s="612" t="s">
        <v>762</v>
      </c>
    </row>
    <row r="45" spans="1:20" ht="17.100000000000001" customHeight="1" x14ac:dyDescent="0.3">
      <c r="A45" s="1087" t="s">
        <v>617</v>
      </c>
      <c r="B45" s="1087"/>
      <c r="C45" s="1087"/>
      <c r="D45" s="1087"/>
      <c r="E45" s="262"/>
      <c r="F45" s="781"/>
      <c r="G45" s="262"/>
      <c r="H45" s="262"/>
      <c r="I45" s="262"/>
      <c r="J45" s="262"/>
      <c r="K45" s="262"/>
      <c r="L45" s="262"/>
      <c r="M45" s="262"/>
      <c r="N45" s="782"/>
      <c r="O45" s="782"/>
      <c r="P45" s="783"/>
      <c r="Q45" s="783"/>
      <c r="R45" s="782"/>
      <c r="S45" s="784" t="s">
        <v>463</v>
      </c>
    </row>
    <row r="46" spans="1:20" ht="17.100000000000001" customHeight="1" x14ac:dyDescent="0.2">
      <c r="A46" s="1569"/>
      <c r="B46" s="1569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785"/>
      <c r="O46" s="785"/>
      <c r="P46" s="785"/>
      <c r="Q46" s="785"/>
      <c r="R46" s="785"/>
      <c r="S46" s="786"/>
    </row>
    <row r="47" spans="1:20" ht="25.5" customHeight="1" x14ac:dyDescent="0.2">
      <c r="B47" s="15"/>
    </row>
    <row r="48" spans="1:20" ht="15" customHeight="1" x14ac:dyDescent="0.2">
      <c r="A48" s="818"/>
      <c r="S48"/>
    </row>
    <row r="49" spans="1:19" ht="14.25" x14ac:dyDescent="0.2">
      <c r="A49" s="818"/>
      <c r="S49"/>
    </row>
    <row r="50" spans="1:19" ht="15" customHeight="1" x14ac:dyDescent="0.2">
      <c r="A50" s="818"/>
      <c r="S50"/>
    </row>
    <row r="51" spans="1:19" ht="14.25" x14ac:dyDescent="0.2">
      <c r="A51" s="818"/>
      <c r="S51"/>
    </row>
    <row r="52" spans="1:19" ht="14.25" x14ac:dyDescent="0.2">
      <c r="A52" s="818"/>
      <c r="S52"/>
    </row>
    <row r="53" spans="1:19" ht="14.25" x14ac:dyDescent="0.2">
      <c r="A53" s="818"/>
      <c r="S53"/>
    </row>
    <row r="54" spans="1:19" ht="14.25" x14ac:dyDescent="0.2">
      <c r="A54" s="818"/>
      <c r="S54"/>
    </row>
    <row r="55" spans="1:19" ht="14.25" x14ac:dyDescent="0.2">
      <c r="A55" s="818"/>
      <c r="S55"/>
    </row>
    <row r="56" spans="1:19" ht="14.25" x14ac:dyDescent="0.2">
      <c r="A56" s="818"/>
      <c r="S56"/>
    </row>
    <row r="57" spans="1:19" ht="14.25" x14ac:dyDescent="0.2">
      <c r="A57" s="818"/>
      <c r="S57"/>
    </row>
    <row r="58" spans="1:19" ht="14.25" x14ac:dyDescent="0.2">
      <c r="A58" s="818"/>
      <c r="S58"/>
    </row>
    <row r="59" spans="1:19" ht="14.25" x14ac:dyDescent="0.2">
      <c r="A59" s="818"/>
      <c r="S59"/>
    </row>
    <row r="60" spans="1:19" ht="14.25" x14ac:dyDescent="0.2">
      <c r="A60" s="818"/>
      <c r="S60"/>
    </row>
    <row r="61" spans="1:19" ht="14.25" x14ac:dyDescent="0.2">
      <c r="A61" s="818"/>
      <c r="S61"/>
    </row>
    <row r="62" spans="1:19" ht="14.25" x14ac:dyDescent="0.2">
      <c r="A62" s="818"/>
      <c r="S62"/>
    </row>
    <row r="63" spans="1:19" ht="14.25" x14ac:dyDescent="0.2">
      <c r="A63" s="818"/>
      <c r="S63"/>
    </row>
    <row r="64" spans="1:19" ht="14.25" x14ac:dyDescent="0.2">
      <c r="A64" s="818"/>
      <c r="S64"/>
    </row>
    <row r="65" spans="1:19" ht="14.25" x14ac:dyDescent="0.2">
      <c r="A65" s="818"/>
      <c r="S65"/>
    </row>
    <row r="66" spans="1:19" ht="14.25" x14ac:dyDescent="0.2">
      <c r="A66" s="818"/>
      <c r="S66"/>
    </row>
    <row r="67" spans="1:19" ht="14.25" x14ac:dyDescent="0.2">
      <c r="A67" s="818"/>
      <c r="S67"/>
    </row>
  </sheetData>
  <mergeCells count="22">
    <mergeCell ref="A2:S2"/>
    <mergeCell ref="A3:S3"/>
    <mergeCell ref="A4:A7"/>
    <mergeCell ref="B5:B6"/>
    <mergeCell ref="C5:C6"/>
    <mergeCell ref="D5:D6"/>
    <mergeCell ref="F5:F6"/>
    <mergeCell ref="H5:H6"/>
    <mergeCell ref="S4:S7"/>
    <mergeCell ref="N4:N6"/>
    <mergeCell ref="O4:O6"/>
    <mergeCell ref="R4:R6"/>
    <mergeCell ref="A8:B8"/>
    <mergeCell ref="Q4:Q6"/>
    <mergeCell ref="P4:P6"/>
    <mergeCell ref="A46:B46"/>
    <mergeCell ref="I5:L5"/>
    <mergeCell ref="M5:M6"/>
    <mergeCell ref="B4:F4"/>
    <mergeCell ref="G4:M4"/>
    <mergeCell ref="E5:E6"/>
    <mergeCell ref="G5:G6"/>
  </mergeCells>
  <printOptions horizontalCentered="1" verticalCentered="1"/>
  <pageMargins left="0.21" right="0.24" top="0.35" bottom="0.34" header="0.23" footer="0.2"/>
  <pageSetup paperSize="9" scale="60" orientation="landscape" r:id="rId1"/>
  <headerFooter>
    <oddFooter>&amp;C13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17"/>
  <sheetViews>
    <sheetView rightToLeft="1" view="pageBreakPreview" topLeftCell="B1" zoomScale="60" zoomScaleNormal="69" workbookViewId="0">
      <selection activeCell="V10" sqref="V10"/>
    </sheetView>
  </sheetViews>
  <sheetFormatPr defaultRowHeight="14.25" x14ac:dyDescent="0.2"/>
  <cols>
    <col min="1" max="1" width="2" hidden="1" customWidth="1"/>
    <col min="2" max="2" width="35.75" customWidth="1"/>
    <col min="3" max="3" width="8.75" customWidth="1"/>
    <col min="4" max="4" width="10" customWidth="1"/>
    <col min="5" max="5" width="7.25" customWidth="1"/>
    <col min="6" max="6" width="8" customWidth="1"/>
    <col min="7" max="7" width="10.375" customWidth="1"/>
    <col min="8" max="8" width="8.375" customWidth="1"/>
    <col min="9" max="9" width="7.75" customWidth="1"/>
    <col min="10" max="10" width="13.125" customWidth="1"/>
    <col min="11" max="11" width="9" customWidth="1"/>
    <col min="12" max="12" width="9.75" customWidth="1"/>
    <col min="13" max="13" width="10.875" customWidth="1"/>
    <col min="14" max="14" width="9.375" customWidth="1"/>
    <col min="15" max="15" width="13.375" customWidth="1"/>
    <col min="16" max="16" width="16" customWidth="1"/>
    <col min="17" max="17" width="9.875" customWidth="1"/>
    <col min="18" max="18" width="11.875" customWidth="1"/>
    <col min="19" max="19" width="10.25" customWidth="1"/>
    <col min="20" max="20" width="29.625" style="364" customWidth="1"/>
  </cols>
  <sheetData>
    <row r="1" spans="2:21" ht="45" customHeight="1" x14ac:dyDescent="0.2">
      <c r="B1" s="371" t="s">
        <v>864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757" t="s">
        <v>593</v>
      </c>
    </row>
    <row r="2" spans="2:21" ht="41.25" customHeight="1" x14ac:dyDescent="0.2">
      <c r="B2" s="1570" t="s">
        <v>854</v>
      </c>
      <c r="C2" s="1570"/>
      <c r="D2" s="1570"/>
      <c r="E2" s="1570"/>
      <c r="F2" s="1570"/>
      <c r="G2" s="1570"/>
      <c r="H2" s="1570"/>
      <c r="I2" s="1570"/>
      <c r="J2" s="1570"/>
      <c r="K2" s="1570"/>
      <c r="L2" s="1570"/>
      <c r="M2" s="1570"/>
      <c r="N2" s="1570"/>
      <c r="O2" s="1570"/>
      <c r="P2" s="1570"/>
      <c r="Q2" s="1570"/>
      <c r="R2" s="1570"/>
      <c r="S2" s="1570"/>
      <c r="T2" s="1570"/>
    </row>
    <row r="3" spans="2:21" ht="52.5" customHeight="1" thickBot="1" x14ac:dyDescent="0.25">
      <c r="B3" s="1498" t="s">
        <v>804</v>
      </c>
      <c r="C3" s="1498"/>
      <c r="D3" s="1498"/>
      <c r="E3" s="1498"/>
      <c r="F3" s="1498"/>
      <c r="G3" s="1498"/>
      <c r="H3" s="1498"/>
      <c r="I3" s="1498"/>
      <c r="J3" s="1498"/>
      <c r="K3" s="1498"/>
      <c r="L3" s="1498"/>
      <c r="M3" s="1498"/>
      <c r="N3" s="1498"/>
      <c r="O3" s="1498"/>
      <c r="P3" s="1498"/>
      <c r="Q3" s="1498"/>
      <c r="R3" s="1498"/>
      <c r="S3" s="1498"/>
      <c r="T3" s="1498"/>
    </row>
    <row r="4" spans="2:21" ht="36" customHeight="1" thickBot="1" x14ac:dyDescent="0.25">
      <c r="B4" s="1577" t="s">
        <v>290</v>
      </c>
      <c r="C4" s="1548" t="s">
        <v>406</v>
      </c>
      <c r="D4" s="1548"/>
      <c r="E4" s="1548"/>
      <c r="F4" s="1548"/>
      <c r="G4" s="1548"/>
      <c r="H4" s="1548" t="s">
        <v>565</v>
      </c>
      <c r="I4" s="1548"/>
      <c r="J4" s="1548"/>
      <c r="K4" s="1548"/>
      <c r="L4" s="1548"/>
      <c r="M4" s="1548"/>
      <c r="N4" s="1548"/>
      <c r="O4" s="1548" t="s">
        <v>12</v>
      </c>
      <c r="P4" s="1548" t="s">
        <v>16</v>
      </c>
      <c r="Q4" s="1548" t="s">
        <v>901</v>
      </c>
      <c r="R4" s="1548" t="s">
        <v>820</v>
      </c>
      <c r="S4" s="1574" t="s">
        <v>17</v>
      </c>
      <c r="T4" s="1571" t="s">
        <v>405</v>
      </c>
      <c r="U4" s="373"/>
    </row>
    <row r="5" spans="2:21" ht="31.5" customHeight="1" thickBot="1" x14ac:dyDescent="0.25">
      <c r="B5" s="1578"/>
      <c r="C5" s="1551" t="s">
        <v>292</v>
      </c>
      <c r="D5" s="1551" t="s">
        <v>199</v>
      </c>
      <c r="E5" s="1551" t="s">
        <v>18</v>
      </c>
      <c r="F5" s="1551" t="s">
        <v>19</v>
      </c>
      <c r="G5" s="1551" t="s">
        <v>4</v>
      </c>
      <c r="H5" s="1551" t="s">
        <v>20</v>
      </c>
      <c r="I5" s="1551" t="s">
        <v>21</v>
      </c>
      <c r="J5" s="1550" t="s">
        <v>566</v>
      </c>
      <c r="K5" s="1550"/>
      <c r="L5" s="1550"/>
      <c r="M5" s="1550"/>
      <c r="N5" s="1551" t="s">
        <v>25</v>
      </c>
      <c r="O5" s="1549"/>
      <c r="P5" s="1549"/>
      <c r="Q5" s="1549"/>
      <c r="R5" s="1549"/>
      <c r="S5" s="1564"/>
      <c r="T5" s="1572"/>
      <c r="U5" s="373"/>
    </row>
    <row r="6" spans="2:21" ht="42.75" customHeight="1" x14ac:dyDescent="0.2">
      <c r="B6" s="1578"/>
      <c r="C6" s="1575"/>
      <c r="D6" s="1576"/>
      <c r="E6" s="1548"/>
      <c r="F6" s="1548"/>
      <c r="G6" s="1548"/>
      <c r="H6" s="1548"/>
      <c r="I6" s="1548"/>
      <c r="J6" s="1312" t="s">
        <v>23</v>
      </c>
      <c r="K6" s="1312" t="s">
        <v>24</v>
      </c>
      <c r="L6" s="1050" t="s">
        <v>193</v>
      </c>
      <c r="M6" s="1050" t="s">
        <v>194</v>
      </c>
      <c r="N6" s="1548"/>
      <c r="O6" s="1549"/>
      <c r="P6" s="1549"/>
      <c r="Q6" s="1549"/>
      <c r="R6" s="1549"/>
      <c r="S6" s="1564"/>
      <c r="T6" s="1572"/>
      <c r="U6" s="373"/>
    </row>
    <row r="7" spans="2:21" ht="66.75" customHeight="1" thickBot="1" x14ac:dyDescent="0.25">
      <c r="B7" s="1579"/>
      <c r="C7" s="1315" t="s">
        <v>407</v>
      </c>
      <c r="D7" s="1315" t="s">
        <v>408</v>
      </c>
      <c r="E7" s="1315" t="s">
        <v>409</v>
      </c>
      <c r="F7" s="1315" t="s">
        <v>391</v>
      </c>
      <c r="G7" s="1315" t="s">
        <v>395</v>
      </c>
      <c r="H7" s="1315" t="s">
        <v>396</v>
      </c>
      <c r="I7" s="1315" t="s">
        <v>410</v>
      </c>
      <c r="J7" s="1315" t="s">
        <v>399</v>
      </c>
      <c r="K7" s="1316" t="s">
        <v>411</v>
      </c>
      <c r="L7" s="1315" t="s">
        <v>412</v>
      </c>
      <c r="M7" s="1315" t="s">
        <v>440</v>
      </c>
      <c r="N7" s="1315" t="s">
        <v>402</v>
      </c>
      <c r="O7" s="1315" t="s">
        <v>413</v>
      </c>
      <c r="P7" s="1315" t="s">
        <v>403</v>
      </c>
      <c r="Q7" s="1315" t="s">
        <v>395</v>
      </c>
      <c r="R7" s="1315" t="s">
        <v>821</v>
      </c>
      <c r="S7" s="1315" t="s">
        <v>414</v>
      </c>
      <c r="T7" s="1573"/>
      <c r="U7" s="373"/>
    </row>
    <row r="8" spans="2:21" ht="39.950000000000003" customHeight="1" x14ac:dyDescent="0.2">
      <c r="B8" s="396" t="s">
        <v>749</v>
      </c>
      <c r="C8" s="895">
        <v>20452</v>
      </c>
      <c r="D8" s="895">
        <v>5529</v>
      </c>
      <c r="E8" s="895">
        <v>2932</v>
      </c>
      <c r="F8" s="895">
        <v>6907</v>
      </c>
      <c r="G8" s="895">
        <v>35820</v>
      </c>
      <c r="H8" s="895">
        <v>30148</v>
      </c>
      <c r="I8" s="895">
        <v>254</v>
      </c>
      <c r="J8" s="1267">
        <v>1355</v>
      </c>
      <c r="K8" s="1267">
        <v>581</v>
      </c>
      <c r="L8" s="895">
        <v>812</v>
      </c>
      <c r="M8" s="895">
        <v>2280</v>
      </c>
      <c r="N8" s="895">
        <v>5028</v>
      </c>
      <c r="O8" s="895">
        <v>35430</v>
      </c>
      <c r="P8" s="895">
        <v>5766</v>
      </c>
      <c r="Q8" s="895">
        <v>77016</v>
      </c>
      <c r="R8" s="895">
        <v>2676</v>
      </c>
      <c r="S8" s="895">
        <v>79692</v>
      </c>
      <c r="T8" s="481" t="s">
        <v>763</v>
      </c>
    </row>
    <row r="9" spans="2:21" ht="39.950000000000003" customHeight="1" x14ac:dyDescent="0.2">
      <c r="B9" s="613" t="s">
        <v>750</v>
      </c>
      <c r="C9" s="1293">
        <v>2283</v>
      </c>
      <c r="D9" s="1293">
        <v>709</v>
      </c>
      <c r="E9" s="1293">
        <v>673</v>
      </c>
      <c r="F9" s="1293">
        <v>1838</v>
      </c>
      <c r="G9" s="1293">
        <v>5503</v>
      </c>
      <c r="H9" s="1293">
        <v>1841</v>
      </c>
      <c r="I9" s="1293">
        <v>7</v>
      </c>
      <c r="J9" s="1293">
        <v>34</v>
      </c>
      <c r="K9" s="1293">
        <v>409</v>
      </c>
      <c r="L9" s="1293">
        <v>75</v>
      </c>
      <c r="M9" s="1293">
        <v>496</v>
      </c>
      <c r="N9" s="1293">
        <v>1014</v>
      </c>
      <c r="O9" s="1293">
        <v>2862</v>
      </c>
      <c r="P9" s="1293">
        <v>1711</v>
      </c>
      <c r="Q9" s="1294">
        <v>10076</v>
      </c>
      <c r="R9" s="1294">
        <v>87</v>
      </c>
      <c r="S9" s="1293">
        <v>10163</v>
      </c>
      <c r="T9" s="614" t="s">
        <v>764</v>
      </c>
    </row>
    <row r="10" spans="2:21" ht="39.950000000000003" customHeight="1" thickBot="1" x14ac:dyDescent="0.25">
      <c r="B10" s="331" t="s">
        <v>368</v>
      </c>
      <c r="C10" s="1295">
        <v>2073</v>
      </c>
      <c r="D10" s="1295">
        <v>1347</v>
      </c>
      <c r="E10" s="1295">
        <v>1490</v>
      </c>
      <c r="F10" s="1295">
        <v>4137</v>
      </c>
      <c r="G10" s="1295">
        <v>9047</v>
      </c>
      <c r="H10" s="1295">
        <v>5757</v>
      </c>
      <c r="I10" s="1295">
        <v>383</v>
      </c>
      <c r="J10" s="1295">
        <v>2086</v>
      </c>
      <c r="K10" s="1295">
        <v>1106</v>
      </c>
      <c r="L10" s="1295">
        <v>565</v>
      </c>
      <c r="M10" s="1295">
        <v>1101</v>
      </c>
      <c r="N10" s="1295">
        <v>4858</v>
      </c>
      <c r="O10" s="1295">
        <v>10998</v>
      </c>
      <c r="P10" s="1295">
        <v>4747</v>
      </c>
      <c r="Q10" s="1296">
        <v>24792</v>
      </c>
      <c r="R10" s="1296">
        <v>245</v>
      </c>
      <c r="S10" s="1295">
        <v>25037</v>
      </c>
      <c r="T10" s="482" t="s">
        <v>465</v>
      </c>
    </row>
    <row r="11" spans="2:21" ht="39.950000000000003" customHeight="1" thickBot="1" x14ac:dyDescent="0.25">
      <c r="B11" s="615" t="s">
        <v>616</v>
      </c>
      <c r="C11" s="1297">
        <f>SUM(C8:C10)</f>
        <v>24808</v>
      </c>
      <c r="D11" s="1297">
        <f t="shared" ref="D11:S11" si="0">SUM(D8:D10)</f>
        <v>7585</v>
      </c>
      <c r="E11" s="1297">
        <f t="shared" si="0"/>
        <v>5095</v>
      </c>
      <c r="F11" s="1297">
        <f t="shared" si="0"/>
        <v>12882</v>
      </c>
      <c r="G11" s="1297">
        <f t="shared" si="0"/>
        <v>50370</v>
      </c>
      <c r="H11" s="1297">
        <f t="shared" si="0"/>
        <v>37746</v>
      </c>
      <c r="I11" s="1297">
        <f t="shared" si="0"/>
        <v>644</v>
      </c>
      <c r="J11" s="1297">
        <f t="shared" si="0"/>
        <v>3475</v>
      </c>
      <c r="K11" s="1297">
        <f t="shared" si="0"/>
        <v>2096</v>
      </c>
      <c r="L11" s="1297">
        <f t="shared" si="0"/>
        <v>1452</v>
      </c>
      <c r="M11" s="1297">
        <f t="shared" si="0"/>
        <v>3877</v>
      </c>
      <c r="N11" s="1297">
        <f t="shared" si="0"/>
        <v>10900</v>
      </c>
      <c r="O11" s="1297">
        <f t="shared" si="0"/>
        <v>49290</v>
      </c>
      <c r="P11" s="1297">
        <f t="shared" si="0"/>
        <v>12224</v>
      </c>
      <c r="Q11" s="1297">
        <f t="shared" si="0"/>
        <v>111884</v>
      </c>
      <c r="R11" s="1297">
        <f t="shared" si="0"/>
        <v>3008</v>
      </c>
      <c r="S11" s="1297">
        <f t="shared" si="0"/>
        <v>114892</v>
      </c>
      <c r="T11" s="616" t="s">
        <v>395</v>
      </c>
    </row>
    <row r="17" spans="2:19" ht="15.75" x14ac:dyDescent="0.2">
      <c r="B17" s="323"/>
      <c r="C17" s="329"/>
      <c r="D17" s="329"/>
      <c r="E17" s="329"/>
      <c r="F17" s="329"/>
      <c r="G17" s="329"/>
      <c r="H17" s="329"/>
      <c r="I17" s="329"/>
      <c r="J17" s="329"/>
      <c r="K17" s="329"/>
      <c r="L17" s="329"/>
      <c r="M17" s="362"/>
      <c r="N17" s="329"/>
      <c r="O17" s="329"/>
      <c r="P17" s="329"/>
      <c r="Q17" s="807"/>
      <c r="R17" s="802"/>
      <c r="S17" s="329"/>
    </row>
  </sheetData>
  <mergeCells count="20">
    <mergeCell ref="H5:H6"/>
    <mergeCell ref="I5:I6"/>
    <mergeCell ref="R4:R6"/>
    <mergeCell ref="B4:B7"/>
    <mergeCell ref="B2:T2"/>
    <mergeCell ref="T4:T7"/>
    <mergeCell ref="B3:T3"/>
    <mergeCell ref="J5:M5"/>
    <mergeCell ref="C4:G4"/>
    <mergeCell ref="H4:N4"/>
    <mergeCell ref="O4:O6"/>
    <mergeCell ref="P4:P6"/>
    <mergeCell ref="S4:S6"/>
    <mergeCell ref="C5:C6"/>
    <mergeCell ref="D5:D6"/>
    <mergeCell ref="N5:N6"/>
    <mergeCell ref="E5:E6"/>
    <mergeCell ref="F5:F6"/>
    <mergeCell ref="Q4:Q6"/>
    <mergeCell ref="G5:G6"/>
  </mergeCells>
  <printOptions horizontalCentered="1"/>
  <pageMargins left="0.16" right="0.24" top="1.02" bottom="0.75" header="0.42" footer="0.36"/>
  <pageSetup paperSize="9" scale="60" orientation="landscape" r:id="rId1"/>
  <headerFooter>
    <oddFooter>&amp;C&amp;14 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69</vt:i4>
      </vt:variant>
      <vt:variant>
        <vt:lpstr>نطاقات تمت تسميتها</vt:lpstr>
      </vt:variant>
      <vt:variant>
        <vt:i4>52</vt:i4>
      </vt:variant>
    </vt:vector>
  </HeadingPairs>
  <TitlesOfParts>
    <vt:vector size="121" baseType="lpstr">
      <vt:lpstr>1</vt:lpstr>
      <vt:lpstr>2</vt:lpstr>
      <vt:lpstr>ج 3 لكل القطاعات</vt:lpstr>
      <vt:lpstr>تابع ج 3 لكل القطاعات</vt:lpstr>
      <vt:lpstr>3</vt:lpstr>
      <vt:lpstr>ت3 </vt:lpstr>
      <vt:lpstr>4</vt:lpstr>
      <vt:lpstr>ت4</vt:lpstr>
      <vt:lpstr>5</vt:lpstr>
      <vt:lpstr>ج 3 قطاع عام</vt:lpstr>
      <vt:lpstr>ج 3 قطاع مختلط</vt:lpstr>
      <vt:lpstr>ت5</vt:lpstr>
      <vt:lpstr>6</vt:lpstr>
      <vt:lpstr>7</vt:lpstr>
      <vt:lpstr>6 لكل القطاعات</vt:lpstr>
      <vt:lpstr>تابع جدول 6 لكل القطاعات</vt:lpstr>
      <vt:lpstr>8</vt:lpstr>
      <vt:lpstr>ت 8</vt:lpstr>
      <vt:lpstr>6 للقطاع العام</vt:lpstr>
      <vt:lpstr>ورقة3</vt:lpstr>
      <vt:lpstr> قطاع غام 6</vt:lpstr>
      <vt:lpstr>6 للقطاع المختلط</vt:lpstr>
      <vt:lpstr>7 لكل القطاعات</vt:lpstr>
      <vt:lpstr>9</vt:lpstr>
      <vt:lpstr>ت9</vt:lpstr>
      <vt:lpstr>تابع جدول 7 للقطاع الحكومي</vt:lpstr>
      <vt:lpstr>7 للقطاع العام</vt:lpstr>
      <vt:lpstr>7 للقطاع المختلط</vt:lpstr>
      <vt:lpstr>8 لكل القطاعات</vt:lpstr>
      <vt:lpstr>10</vt:lpstr>
      <vt:lpstr>ت10 </vt:lpstr>
      <vt:lpstr>8 القطاع الحكومي</vt:lpstr>
      <vt:lpstr>8 القطاع العام</vt:lpstr>
      <vt:lpstr>8 القطاع المختلط</vt:lpstr>
      <vt:lpstr>جدول 9 للقطاع الحكومي</vt:lpstr>
      <vt:lpstr>تابع ج 9 للقطاع الحكومي</vt:lpstr>
      <vt:lpstr>جدول 9 للقطاع العام</vt:lpstr>
      <vt:lpstr>تابع ج 9 للقطاع العام</vt:lpstr>
      <vt:lpstr>جدول 9 للقطاع المختلط</vt:lpstr>
      <vt:lpstr>ج 10 لكل القطاعات</vt:lpstr>
      <vt:lpstr>تابع جدول 10 لكل القطاعات</vt:lpstr>
      <vt:lpstr>معدات 11</vt:lpstr>
      <vt:lpstr>ت معدات 11</vt:lpstr>
      <vt:lpstr>12</vt:lpstr>
      <vt:lpstr>ت12</vt:lpstr>
      <vt:lpstr>ج 10 للقطاع العام</vt:lpstr>
      <vt:lpstr>ج 10  للقطاع المختلط</vt:lpstr>
      <vt:lpstr>تابع ج 10</vt:lpstr>
      <vt:lpstr> جدول 11 لكل القطاعات</vt:lpstr>
      <vt:lpstr>ورقة1</vt:lpstr>
      <vt:lpstr>تابع ج 11 لكل القطاعات</vt:lpstr>
      <vt:lpstr>13</vt:lpstr>
      <vt:lpstr>ت 1 13</vt:lpstr>
      <vt:lpstr>ت 2 13</vt:lpstr>
      <vt:lpstr>ت3 13</vt:lpstr>
      <vt:lpstr>ت 4 13</vt:lpstr>
      <vt:lpstr>ت 5 13</vt:lpstr>
      <vt:lpstr>ت 6 13</vt:lpstr>
      <vt:lpstr>14</vt:lpstr>
      <vt:lpstr>ت 1 14</vt:lpstr>
      <vt:lpstr>ت 2 14</vt:lpstr>
      <vt:lpstr>ت 3 14</vt:lpstr>
      <vt:lpstr>ت 4 14</vt:lpstr>
      <vt:lpstr>ت 5 14</vt:lpstr>
      <vt:lpstr>ت 6 14</vt:lpstr>
      <vt:lpstr>ورقة10</vt:lpstr>
      <vt:lpstr> جدول 11للقطاع العام</vt:lpstr>
      <vt:lpstr> جدول 11 للقطاع المختلط</vt:lpstr>
      <vt:lpstr>ورقة4</vt:lpstr>
      <vt:lpstr>'1'!Print_Area</vt:lpstr>
      <vt:lpstr>'10'!Print_Area</vt:lpstr>
      <vt:lpstr>'12'!Print_Area</vt:lpstr>
      <vt:lpstr>'13'!Print_Area</vt:lpstr>
      <vt:lpstr>'14'!Print_Area</vt:lpstr>
      <vt:lpstr>'2'!Print_Area</vt:lpstr>
      <vt:lpstr>'3'!Print_Area</vt:lpstr>
      <vt:lpstr>'4'!Print_Area</vt:lpstr>
      <vt:lpstr>'6'!Print_Area</vt:lpstr>
      <vt:lpstr>'7'!Print_Area</vt:lpstr>
      <vt:lpstr>'7 لكل القطاعات'!Print_Area</vt:lpstr>
      <vt:lpstr>'7 للقطاع العام'!Print_Area</vt:lpstr>
      <vt:lpstr>'7 للقطاع المختلط'!Print_Area</vt:lpstr>
      <vt:lpstr>'8'!Print_Area</vt:lpstr>
      <vt:lpstr>'8 القطاع الحكومي'!Print_Area</vt:lpstr>
      <vt:lpstr>'8 القطاع العام'!Print_Area</vt:lpstr>
      <vt:lpstr>'8 القطاع المختلط'!Print_Area</vt:lpstr>
      <vt:lpstr>'8 لكل القطاعات'!Print_Area</vt:lpstr>
      <vt:lpstr>'9'!Print_Area</vt:lpstr>
      <vt:lpstr>'ت 1 13'!Print_Area</vt:lpstr>
      <vt:lpstr>'ت 1 14'!Print_Area</vt:lpstr>
      <vt:lpstr>'ت 2 13'!Print_Area</vt:lpstr>
      <vt:lpstr>'ت 2 14'!Print_Area</vt:lpstr>
      <vt:lpstr>'ت 3 14'!Print_Area</vt:lpstr>
      <vt:lpstr>'ت 4 13'!Print_Area</vt:lpstr>
      <vt:lpstr>'ت 4 14'!Print_Area</vt:lpstr>
      <vt:lpstr>'ت 5 13'!Print_Area</vt:lpstr>
      <vt:lpstr>'ت 5 14'!Print_Area</vt:lpstr>
      <vt:lpstr>'ت 6 13'!Print_Area</vt:lpstr>
      <vt:lpstr>'ت 6 14'!Print_Area</vt:lpstr>
      <vt:lpstr>'ت 8'!Print_Area</vt:lpstr>
      <vt:lpstr>'ت معدات 11'!Print_Area</vt:lpstr>
      <vt:lpstr>'ت10 '!Print_Area</vt:lpstr>
      <vt:lpstr>ت12!Print_Area</vt:lpstr>
      <vt:lpstr>'ت3 '!Print_Area</vt:lpstr>
      <vt:lpstr>'ت3 13'!Print_Area</vt:lpstr>
      <vt:lpstr>ت4!Print_Area</vt:lpstr>
      <vt:lpstr>ت5!Print_Area</vt:lpstr>
      <vt:lpstr>ت9!Print_Area</vt:lpstr>
      <vt:lpstr>'تابع ج 9 للقطاع الحكومي'!Print_Area</vt:lpstr>
      <vt:lpstr>'تابع ج 9 للقطاع العام'!Print_Area</vt:lpstr>
      <vt:lpstr>'تابع جدول 6 لكل القطاعات'!Print_Area</vt:lpstr>
      <vt:lpstr>'ج 10  للقطاع المختلط'!Print_Area</vt:lpstr>
      <vt:lpstr>'ج 10 لكل القطاعات'!Print_Area</vt:lpstr>
      <vt:lpstr>'ج 10 للقطاع العام'!Print_Area</vt:lpstr>
      <vt:lpstr>'ج 3 قطاع عام'!Print_Area</vt:lpstr>
      <vt:lpstr>'ج 3 قطاع مختلط'!Print_Area</vt:lpstr>
      <vt:lpstr>'ج 3 لكل القطاعات'!Print_Area</vt:lpstr>
      <vt:lpstr>'جدول 9 للقطاع الحكومي'!Print_Area</vt:lpstr>
      <vt:lpstr>'جدول 9 للقطاع العام'!Print_Area</vt:lpstr>
      <vt:lpstr>'جدول 9 للقطاع المختلط'!Print_Area</vt:lpstr>
      <vt:lpstr>'معدات 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Abdul Hadi</dc:creator>
  <cp:lastModifiedBy>it2</cp:lastModifiedBy>
  <cp:lastPrinted>2016-12-19T06:53:17Z</cp:lastPrinted>
  <dcterms:created xsi:type="dcterms:W3CDTF">2012-05-10T07:53:42Z</dcterms:created>
  <dcterms:modified xsi:type="dcterms:W3CDTF">2018-10-04T06:39:36Z</dcterms:modified>
</cp:coreProperties>
</file>